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codeName="ЭтаКнига" defaultThemeVersion="124226"/>
  <workbookProtection workbookPassword="D70A" lockStructure="1"/>
  <bookViews>
    <workbookView xWindow="240" yWindow="105" windowWidth="14805" windowHeight="8010" tabRatio="461"/>
  </bookViews>
  <sheets>
    <sheet name="Ввод данных" sheetId="6" r:id="rId1"/>
    <sheet name="Заключение без ПИ" sheetId="12" state="hidden" r:id="rId2"/>
    <sheet name="Заключение с учетом ПИ" sheetId="13" state="hidden" r:id="rId3"/>
    <sheet name="График платежей" sheetId="2" state="hidden" r:id="rId4"/>
    <sheet name="График платежей_ФГКУ" sheetId="8" state="hidden" r:id="rId5"/>
    <sheet name="Справочники" sheetId="4" state="hidden" r:id="rId6"/>
    <sheet name="max sum" sheetId="14" state="hidden" r:id="rId7"/>
    <sheet name="Анализ результатов" sheetId="9" state="hidden" r:id="rId8"/>
  </sheets>
  <externalReferences>
    <externalReference r:id="rId9"/>
    <externalReference r:id="rId10"/>
  </externalReferences>
  <definedNames>
    <definedName name="АИЖК">Справочники!$D$3:$D$33</definedName>
    <definedName name="Банки" localSheetId="1">[1]!Таблица1[Столбец1]</definedName>
    <definedName name="Банки" localSheetId="2">[1]!Таблица1[Столбец1]</definedName>
    <definedName name="Банки">Таблица1[Столбец1]</definedName>
    <definedName name="да_нет">'[2]Калькулятор_от дохода'!$R$126:$R$127</definedName>
    <definedName name="данет" localSheetId="1">[1]Справочники!$O$11:$O$12</definedName>
    <definedName name="данет" localSheetId="2">[1]Справочники!$O$11:$O$12</definedName>
    <definedName name="данет">Справочники!$O$11:$O$12</definedName>
    <definedName name="Расчет">Справочники!$D$3:$D$33</definedName>
    <definedName name="Регионы">Справочники!$Z$4:$Z$86</definedName>
    <definedName name="ставка" localSheetId="1">[1]Справочники!$Q$3:$Q$4</definedName>
    <definedName name="ставка" localSheetId="2">[1]Справочники!$Q$3:$Q$4</definedName>
    <definedName name="ставка">Справочники!$Q$3:$Q$4</definedName>
    <definedName name="ФГКУ">Справочники!$F$3:$F$33</definedName>
  </definedNames>
  <calcPr calcId="152511" iterateCount="200" iterateDelta="0.01"/>
</workbook>
</file>

<file path=xl/calcChain.xml><?xml version="1.0" encoding="utf-8"?>
<calcChain xmlns="http://schemas.openxmlformats.org/spreadsheetml/2006/main">
  <c r="L24" i="6" l="1"/>
  <c r="L22" i="6" l="1"/>
  <c r="L18" i="6" s="1"/>
  <c r="L36" i="6"/>
  <c r="L38" i="6" s="1"/>
  <c r="S4" i="4" s="1"/>
  <c r="L20" i="6" l="1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3" i="14"/>
  <c r="B9" i="12" l="1"/>
  <c r="D9" i="12" l="1"/>
  <c r="D9" i="13" s="1"/>
  <c r="B18" i="13"/>
  <c r="B29" i="12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L46" i="6" l="1"/>
  <c r="A13" i="13"/>
  <c r="A12" i="13"/>
  <c r="A9" i="13"/>
  <c r="B36" i="13"/>
  <c r="B35" i="13" l="1"/>
  <c r="B34" i="13"/>
  <c r="B25" i="12"/>
  <c r="B25" i="13"/>
  <c r="B13" i="13"/>
  <c r="B12" i="13"/>
  <c r="B26" i="13"/>
  <c r="B26" i="12"/>
  <c r="G11" i="8" l="1"/>
  <c r="G11" i="2"/>
  <c r="L48" i="6" l="1"/>
  <c r="D5" i="2" l="1"/>
  <c r="D3" i="8"/>
  <c r="O11" i="8" s="1"/>
  <c r="M11" i="8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4" i="4"/>
  <c r="B29" i="13" l="1"/>
  <c r="M42" i="6"/>
  <c r="S3" i="4"/>
  <c r="V11" i="8"/>
  <c r="O12" i="8" s="1"/>
  <c r="N11" i="8"/>
  <c r="H11" i="8"/>
  <c r="H4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" i="4"/>
  <c r="L11" i="8" s="1"/>
  <c r="O11" i="2"/>
  <c r="M11" i="2"/>
  <c r="D5" i="4" l="1"/>
  <c r="G12" i="8"/>
  <c r="I11" i="8"/>
  <c r="J11" i="8"/>
  <c r="K11" i="8" s="1"/>
  <c r="H11" i="2"/>
  <c r="G12" i="2" s="1"/>
  <c r="H12" i="2" s="1"/>
  <c r="I12" i="2" s="1"/>
  <c r="L11" i="2"/>
  <c r="N11" i="2"/>
  <c r="V11" i="2"/>
  <c r="D6" i="4" l="1"/>
  <c r="H5" i="4"/>
  <c r="H12" i="8"/>
  <c r="L12" i="8"/>
  <c r="I11" i="2"/>
  <c r="J11" i="2"/>
  <c r="K11" i="2" s="1"/>
  <c r="L12" i="2"/>
  <c r="G13" i="2"/>
  <c r="M13" i="2" s="1"/>
  <c r="J12" i="2"/>
  <c r="K12" i="2" s="1"/>
  <c r="D7" i="4" l="1"/>
  <c r="H6" i="4"/>
  <c r="G13" i="8"/>
  <c r="M13" i="8" s="1"/>
  <c r="J12" i="8"/>
  <c r="K12" i="8" s="1"/>
  <c r="I12" i="8"/>
  <c r="L13" i="2"/>
  <c r="H13" i="2"/>
  <c r="G14" i="2" s="1"/>
  <c r="M14" i="2" s="1"/>
  <c r="D4" i="2"/>
  <c r="D4" i="8" s="1"/>
  <c r="Q11" i="8" s="1"/>
  <c r="U11" i="8" s="1"/>
  <c r="W11" i="8" s="1"/>
  <c r="M12" i="8" s="1"/>
  <c r="D5" i="8" l="1"/>
  <c r="D8" i="4"/>
  <c r="H7" i="4"/>
  <c r="Q12" i="8"/>
  <c r="P12" i="8"/>
  <c r="N12" i="8" s="1"/>
  <c r="L13" i="8"/>
  <c r="H13" i="8"/>
  <c r="L14" i="2"/>
  <c r="Q11" i="2"/>
  <c r="U11" i="2" s="1"/>
  <c r="J13" i="2"/>
  <c r="K13" i="2" s="1"/>
  <c r="I13" i="2"/>
  <c r="H14" i="2"/>
  <c r="G15" i="2" s="1"/>
  <c r="M15" i="2" s="1"/>
  <c r="D3" i="9" l="1"/>
  <c r="C3" i="9"/>
  <c r="T12" i="8"/>
  <c r="S12" i="8" s="1"/>
  <c r="R12" i="8" s="1"/>
  <c r="V12" i="8" s="1"/>
  <c r="O13" i="8" s="1"/>
  <c r="D9" i="4"/>
  <c r="H8" i="4"/>
  <c r="I13" i="8"/>
  <c r="J13" i="8"/>
  <c r="K13" i="8" s="1"/>
  <c r="G14" i="8"/>
  <c r="M14" i="8" s="1"/>
  <c r="L15" i="2"/>
  <c r="J14" i="2"/>
  <c r="K14" i="2" s="1"/>
  <c r="H15" i="2"/>
  <c r="J15" i="2" s="1"/>
  <c r="K15" i="2" s="1"/>
  <c r="I14" i="2"/>
  <c r="D10" i="4" l="1"/>
  <c r="H9" i="4"/>
  <c r="U12" i="8"/>
  <c r="W12" i="8" s="1"/>
  <c r="P13" i="8" s="1"/>
  <c r="T13" i="8" s="1"/>
  <c r="Q13" i="8"/>
  <c r="L14" i="8"/>
  <c r="H14" i="8"/>
  <c r="G16" i="2"/>
  <c r="M16" i="2" s="1"/>
  <c r="I15" i="2"/>
  <c r="D11" i="4" l="1"/>
  <c r="H10" i="4"/>
  <c r="N13" i="8"/>
  <c r="J14" i="8"/>
  <c r="K14" i="8" s="1"/>
  <c r="I14" i="8"/>
  <c r="G15" i="8"/>
  <c r="M15" i="8" s="1"/>
  <c r="S13" i="8"/>
  <c r="R13" i="8" s="1"/>
  <c r="V13" i="8" s="1"/>
  <c r="H16" i="2"/>
  <c r="G17" i="2" s="1"/>
  <c r="M17" i="2" s="1"/>
  <c r="L16" i="2"/>
  <c r="D12" i="4" l="1"/>
  <c r="H11" i="4"/>
  <c r="I16" i="2"/>
  <c r="H17" i="2"/>
  <c r="G18" i="2" s="1"/>
  <c r="M18" i="2" s="1"/>
  <c r="J16" i="2"/>
  <c r="K16" i="2" s="1"/>
  <c r="O14" i="8"/>
  <c r="U13" i="8"/>
  <c r="W13" i="8" s="1"/>
  <c r="P14" i="8" s="1"/>
  <c r="L15" i="8"/>
  <c r="H15" i="8"/>
  <c r="L17" i="2"/>
  <c r="L18" i="2" l="1"/>
  <c r="D13" i="4"/>
  <c r="H12" i="4"/>
  <c r="J17" i="2"/>
  <c r="K17" i="2" s="1"/>
  <c r="I17" i="2"/>
  <c r="H18" i="2"/>
  <c r="J18" i="2" s="1"/>
  <c r="K18" i="2" s="1"/>
  <c r="T14" i="8"/>
  <c r="J15" i="8"/>
  <c r="K15" i="8" s="1"/>
  <c r="G16" i="8"/>
  <c r="M16" i="8" s="1"/>
  <c r="I15" i="8"/>
  <c r="N14" i="8"/>
  <c r="Q14" i="8"/>
  <c r="W11" i="2"/>
  <c r="M12" i="2" s="1"/>
  <c r="D14" i="4" l="1"/>
  <c r="H13" i="4"/>
  <c r="I18" i="2"/>
  <c r="G19" i="2"/>
  <c r="M19" i="2" s="1"/>
  <c r="H16" i="8"/>
  <c r="L16" i="8"/>
  <c r="S14" i="8"/>
  <c r="U14" i="8" s="1"/>
  <c r="W14" i="8" s="1"/>
  <c r="P15" i="8" s="1"/>
  <c r="P12" i="2"/>
  <c r="O12" i="2"/>
  <c r="Q12" i="2" s="1"/>
  <c r="L19" i="2" l="1"/>
  <c r="H19" i="2"/>
  <c r="J19" i="2" s="1"/>
  <c r="K19" i="2" s="1"/>
  <c r="D15" i="4"/>
  <c r="H14" i="4"/>
  <c r="T15" i="8"/>
  <c r="R14" i="8"/>
  <c r="V14" i="8" s="1"/>
  <c r="I16" i="8"/>
  <c r="G17" i="8"/>
  <c r="M17" i="8" s="1"/>
  <c r="J16" i="8"/>
  <c r="K16" i="8" s="1"/>
  <c r="N12" i="2"/>
  <c r="G20" i="2" l="1"/>
  <c r="M20" i="2" s="1"/>
  <c r="I19" i="2"/>
  <c r="D16" i="4"/>
  <c r="H15" i="4"/>
  <c r="O15" i="8"/>
  <c r="H17" i="8"/>
  <c r="L17" i="8"/>
  <c r="H20" i="2" l="1"/>
  <c r="I20" i="2" s="1"/>
  <c r="L20" i="2"/>
  <c r="D17" i="4"/>
  <c r="H16" i="4"/>
  <c r="G18" i="8"/>
  <c r="M18" i="8" s="1"/>
  <c r="J17" i="8"/>
  <c r="K17" i="8" s="1"/>
  <c r="I17" i="8"/>
  <c r="Q15" i="8"/>
  <c r="N15" i="8"/>
  <c r="J20" i="2" l="1"/>
  <c r="K20" i="2" s="1"/>
  <c r="G21" i="2"/>
  <c r="M21" i="2" s="1"/>
  <c r="D18" i="4"/>
  <c r="H17" i="4"/>
  <c r="S15" i="8"/>
  <c r="R15" i="8" s="1"/>
  <c r="V15" i="8" s="1"/>
  <c r="L18" i="8"/>
  <c r="H18" i="8"/>
  <c r="L21" i="2" l="1"/>
  <c r="H21" i="2"/>
  <c r="J21" i="2" s="1"/>
  <c r="K21" i="2" s="1"/>
  <c r="D19" i="4"/>
  <c r="H18" i="4"/>
  <c r="O16" i="8"/>
  <c r="U15" i="8"/>
  <c r="W15" i="8" s="1"/>
  <c r="P16" i="8" s="1"/>
  <c r="I18" i="8"/>
  <c r="G19" i="8"/>
  <c r="M19" i="8" s="1"/>
  <c r="J18" i="8"/>
  <c r="K18" i="8" s="1"/>
  <c r="G22" i="2" l="1"/>
  <c r="M22" i="2" s="1"/>
  <c r="I21" i="2"/>
  <c r="D20" i="4"/>
  <c r="H19" i="4"/>
  <c r="T16" i="8"/>
  <c r="H19" i="8"/>
  <c r="L19" i="8"/>
  <c r="Q16" i="8"/>
  <c r="N16" i="8"/>
  <c r="H22" i="2" l="1"/>
  <c r="G23" i="2" s="1"/>
  <c r="M23" i="2" s="1"/>
  <c r="L22" i="2"/>
  <c r="D21" i="4"/>
  <c r="H20" i="4"/>
  <c r="J19" i="8"/>
  <c r="K19" i="8" s="1"/>
  <c r="G20" i="8"/>
  <c r="M20" i="8" s="1"/>
  <c r="I19" i="8"/>
  <c r="S16" i="8"/>
  <c r="U16" i="8" s="1"/>
  <c r="W16" i="8" s="1"/>
  <c r="P17" i="8" s="1"/>
  <c r="I22" i="2" l="1"/>
  <c r="J22" i="2"/>
  <c r="K22" i="2" s="1"/>
  <c r="D22" i="4"/>
  <c r="H21" i="4"/>
  <c r="T17" i="8"/>
  <c r="R16" i="8"/>
  <c r="V16" i="8" s="1"/>
  <c r="O17" i="8" s="1"/>
  <c r="L20" i="8"/>
  <c r="H20" i="8"/>
  <c r="L23" i="2"/>
  <c r="H23" i="2"/>
  <c r="D23" i="4" l="1"/>
  <c r="H22" i="4"/>
  <c r="I20" i="8"/>
  <c r="G21" i="8"/>
  <c r="M21" i="8" s="1"/>
  <c r="J20" i="8"/>
  <c r="K20" i="8" s="1"/>
  <c r="Q17" i="8"/>
  <c r="N17" i="8"/>
  <c r="G24" i="2"/>
  <c r="M24" i="2" s="1"/>
  <c r="J23" i="2"/>
  <c r="K23" i="2" s="1"/>
  <c r="I23" i="2"/>
  <c r="D24" i="4" l="1"/>
  <c r="H23" i="4"/>
  <c r="S17" i="8"/>
  <c r="R17" i="8" s="1"/>
  <c r="V17" i="8" s="1"/>
  <c r="O18" i="8" s="1"/>
  <c r="L21" i="8"/>
  <c r="H21" i="8"/>
  <c r="L24" i="2"/>
  <c r="H24" i="2"/>
  <c r="D25" i="4" l="1"/>
  <c r="H24" i="4"/>
  <c r="G22" i="8"/>
  <c r="M22" i="8" s="1"/>
  <c r="J21" i="8"/>
  <c r="K21" i="8" s="1"/>
  <c r="I21" i="8"/>
  <c r="Q18" i="8"/>
  <c r="U17" i="8"/>
  <c r="W17" i="8" s="1"/>
  <c r="P18" i="8" s="1"/>
  <c r="G25" i="2"/>
  <c r="M25" i="2" s="1"/>
  <c r="J24" i="2"/>
  <c r="K24" i="2" s="1"/>
  <c r="I24" i="2"/>
  <c r="D26" i="4" l="1"/>
  <c r="H25" i="4"/>
  <c r="T18" i="8"/>
  <c r="N18" i="8"/>
  <c r="L22" i="8"/>
  <c r="H22" i="8"/>
  <c r="L25" i="2"/>
  <c r="H25" i="2"/>
  <c r="D27" i="4" l="1"/>
  <c r="H26" i="4"/>
  <c r="J22" i="8"/>
  <c r="K22" i="8" s="1"/>
  <c r="I22" i="8"/>
  <c r="G23" i="8"/>
  <c r="M23" i="8" s="1"/>
  <c r="S18" i="8"/>
  <c r="U18" i="8" s="1"/>
  <c r="W18" i="8" s="1"/>
  <c r="P19" i="8" s="1"/>
  <c r="G26" i="2"/>
  <c r="M26" i="2" s="1"/>
  <c r="J25" i="2"/>
  <c r="K25" i="2" s="1"/>
  <c r="I25" i="2"/>
  <c r="D28" i="4" l="1"/>
  <c r="H27" i="4"/>
  <c r="T19" i="8"/>
  <c r="R18" i="8"/>
  <c r="V18" i="8" s="1"/>
  <c r="O19" i="8" s="1"/>
  <c r="L23" i="8"/>
  <c r="H23" i="8"/>
  <c r="L26" i="2"/>
  <c r="H26" i="2"/>
  <c r="D29" i="4" l="1"/>
  <c r="H28" i="4"/>
  <c r="J23" i="8"/>
  <c r="K23" i="8" s="1"/>
  <c r="I23" i="8"/>
  <c r="G24" i="8"/>
  <c r="M24" i="8" s="1"/>
  <c r="N19" i="8"/>
  <c r="Q19" i="8"/>
  <c r="S19" i="8" s="1"/>
  <c r="R19" i="8" s="1"/>
  <c r="V19" i="8" s="1"/>
  <c r="O20" i="8" s="1"/>
  <c r="J26" i="2"/>
  <c r="K26" i="2" s="1"/>
  <c r="I26" i="2"/>
  <c r="G27" i="2"/>
  <c r="M27" i="2" s="1"/>
  <c r="D30" i="4" l="1"/>
  <c r="H29" i="4"/>
  <c r="Q20" i="8"/>
  <c r="H24" i="8"/>
  <c r="L24" i="8"/>
  <c r="U19" i="8"/>
  <c r="W19" i="8" s="1"/>
  <c r="P20" i="8" s="1"/>
  <c r="L27" i="2"/>
  <c r="H27" i="2"/>
  <c r="D31" i="4" l="1"/>
  <c r="H30" i="4"/>
  <c r="T20" i="8"/>
  <c r="J24" i="8"/>
  <c r="K24" i="8" s="1"/>
  <c r="I24" i="8"/>
  <c r="G25" i="8"/>
  <c r="M25" i="8" s="1"/>
  <c r="N20" i="8"/>
  <c r="I27" i="2"/>
  <c r="J27" i="2"/>
  <c r="K27" i="2" s="1"/>
  <c r="G28" i="2"/>
  <c r="M28" i="2" s="1"/>
  <c r="D32" i="4" l="1"/>
  <c r="H31" i="4"/>
  <c r="H25" i="8"/>
  <c r="L25" i="8"/>
  <c r="S20" i="8"/>
  <c r="U20" i="8" s="1"/>
  <c r="W20" i="8" s="1"/>
  <c r="P21" i="8" s="1"/>
  <c r="L28" i="2"/>
  <c r="H28" i="2"/>
  <c r="D33" i="4" l="1"/>
  <c r="H33" i="4" s="1"/>
  <c r="H32" i="4"/>
  <c r="R20" i="8"/>
  <c r="V20" i="8" s="1"/>
  <c r="O21" i="8" s="1"/>
  <c r="T21" i="8"/>
  <c r="I25" i="8"/>
  <c r="G26" i="8"/>
  <c r="M26" i="8" s="1"/>
  <c r="J25" i="8"/>
  <c r="K25" i="8" s="1"/>
  <c r="J28" i="2"/>
  <c r="K28" i="2" s="1"/>
  <c r="I28" i="2"/>
  <c r="G29" i="2"/>
  <c r="M29" i="2" s="1"/>
  <c r="H26" i="8" l="1"/>
  <c r="L26" i="8"/>
  <c r="Q21" i="8"/>
  <c r="N21" i="8"/>
  <c r="L29" i="2"/>
  <c r="H29" i="2"/>
  <c r="S21" i="8" l="1"/>
  <c r="R21" i="8" s="1"/>
  <c r="V21" i="8" s="1"/>
  <c r="O22" i="8" s="1"/>
  <c r="G27" i="8"/>
  <c r="M27" i="8" s="1"/>
  <c r="J26" i="8"/>
  <c r="K26" i="8" s="1"/>
  <c r="I26" i="8"/>
  <c r="G30" i="2"/>
  <c r="M30" i="2" s="1"/>
  <c r="J29" i="2"/>
  <c r="K29" i="2" s="1"/>
  <c r="I29" i="2"/>
  <c r="H27" i="8" l="1"/>
  <c r="L27" i="8"/>
  <c r="Q22" i="8"/>
  <c r="U21" i="8"/>
  <c r="W21" i="8" s="1"/>
  <c r="P22" i="8" s="1"/>
  <c r="L30" i="2"/>
  <c r="H30" i="2"/>
  <c r="T22" i="8" l="1"/>
  <c r="J27" i="8"/>
  <c r="K27" i="8" s="1"/>
  <c r="I27" i="8"/>
  <c r="G28" i="8"/>
  <c r="M28" i="8" s="1"/>
  <c r="N22" i="8"/>
  <c r="I30" i="2"/>
  <c r="G31" i="2"/>
  <c r="M31" i="2" s="1"/>
  <c r="J30" i="2"/>
  <c r="K30" i="2" s="1"/>
  <c r="L28" i="8" l="1"/>
  <c r="H28" i="8"/>
  <c r="S22" i="8"/>
  <c r="U22" i="8" s="1"/>
  <c r="W22" i="8" s="1"/>
  <c r="P23" i="8" s="1"/>
  <c r="L31" i="2"/>
  <c r="H31" i="2"/>
  <c r="T23" i="8" l="1"/>
  <c r="R22" i="8"/>
  <c r="V22" i="8" s="1"/>
  <c r="O23" i="8" s="1"/>
  <c r="I28" i="8"/>
  <c r="J28" i="8"/>
  <c r="K28" i="8" s="1"/>
  <c r="G29" i="8"/>
  <c r="M29" i="8" s="1"/>
  <c r="G32" i="2"/>
  <c r="M32" i="2" s="1"/>
  <c r="I31" i="2"/>
  <c r="J31" i="2"/>
  <c r="K31" i="2" s="1"/>
  <c r="Q23" i="8" l="1"/>
  <c r="S23" i="8" s="1"/>
  <c r="R23" i="8" s="1"/>
  <c r="V23" i="8" s="1"/>
  <c r="O24" i="8" s="1"/>
  <c r="N23" i="8"/>
  <c r="L29" i="8"/>
  <c r="H29" i="8"/>
  <c r="L32" i="2"/>
  <c r="H32" i="2"/>
  <c r="Q24" i="8" l="1"/>
  <c r="G30" i="8"/>
  <c r="M30" i="8" s="1"/>
  <c r="I29" i="8"/>
  <c r="J29" i="8"/>
  <c r="K29" i="8" s="1"/>
  <c r="U23" i="8"/>
  <c r="W23" i="8" s="1"/>
  <c r="P24" i="8" s="1"/>
  <c r="I32" i="2"/>
  <c r="G33" i="2"/>
  <c r="M33" i="2" s="1"/>
  <c r="J32" i="2"/>
  <c r="K32" i="2" s="1"/>
  <c r="L30" i="8" l="1"/>
  <c r="H30" i="8"/>
  <c r="T24" i="8"/>
  <c r="N24" i="8"/>
  <c r="L33" i="2"/>
  <c r="H33" i="2"/>
  <c r="J30" i="8" l="1"/>
  <c r="K30" i="8" s="1"/>
  <c r="G31" i="8"/>
  <c r="M31" i="8" s="1"/>
  <c r="I30" i="8"/>
  <c r="S24" i="8"/>
  <c r="U24" i="8" s="1"/>
  <c r="W24" i="8" s="1"/>
  <c r="P25" i="8" s="1"/>
  <c r="G34" i="2"/>
  <c r="M34" i="2" s="1"/>
  <c r="J33" i="2"/>
  <c r="K33" i="2" s="1"/>
  <c r="I33" i="2"/>
  <c r="R24" i="8" l="1"/>
  <c r="V24" i="8" s="1"/>
  <c r="O25" i="8" s="1"/>
  <c r="N25" i="8" s="1"/>
  <c r="T25" i="8"/>
  <c r="L31" i="8"/>
  <c r="H31" i="8"/>
  <c r="L34" i="2"/>
  <c r="H34" i="2"/>
  <c r="Q25" i="8" l="1"/>
  <c r="S25" i="8" s="1"/>
  <c r="R25" i="8" s="1"/>
  <c r="V25" i="8" s="1"/>
  <c r="O26" i="8" s="1"/>
  <c r="J31" i="8"/>
  <c r="K31" i="8" s="1"/>
  <c r="I31" i="8"/>
  <c r="G32" i="8"/>
  <c r="M32" i="8" s="1"/>
  <c r="G35" i="2"/>
  <c r="M35" i="2" s="1"/>
  <c r="J34" i="2"/>
  <c r="K34" i="2" s="1"/>
  <c r="I34" i="2"/>
  <c r="Q26" i="8" l="1"/>
  <c r="U25" i="8"/>
  <c r="W25" i="8" s="1"/>
  <c r="P26" i="8" s="1"/>
  <c r="H32" i="8"/>
  <c r="L32" i="8"/>
  <c r="L35" i="2"/>
  <c r="H35" i="2"/>
  <c r="J32" i="8" l="1"/>
  <c r="K32" i="8" s="1"/>
  <c r="I32" i="8"/>
  <c r="G33" i="8"/>
  <c r="M33" i="8" s="1"/>
  <c r="T26" i="8"/>
  <c r="N26" i="8"/>
  <c r="I35" i="2"/>
  <c r="G36" i="2"/>
  <c r="M36" i="2" s="1"/>
  <c r="J35" i="2"/>
  <c r="K35" i="2" s="1"/>
  <c r="S26" i="8" l="1"/>
  <c r="U26" i="8" s="1"/>
  <c r="W26" i="8" s="1"/>
  <c r="P27" i="8" s="1"/>
  <c r="H33" i="8"/>
  <c r="L33" i="8"/>
  <c r="L36" i="2"/>
  <c r="H36" i="2"/>
  <c r="R26" i="8" l="1"/>
  <c r="V26" i="8" s="1"/>
  <c r="O27" i="8" s="1"/>
  <c r="N27" i="8" s="1"/>
  <c r="I33" i="8"/>
  <c r="G34" i="8"/>
  <c r="M34" i="8" s="1"/>
  <c r="J33" i="8"/>
  <c r="K33" i="8" s="1"/>
  <c r="T27" i="8"/>
  <c r="I36" i="2"/>
  <c r="G37" i="2"/>
  <c r="M37" i="2" s="1"/>
  <c r="J36" i="2"/>
  <c r="K36" i="2" s="1"/>
  <c r="Q27" i="8" l="1"/>
  <c r="S27" i="8" s="1"/>
  <c r="R27" i="8" s="1"/>
  <c r="V27" i="8" s="1"/>
  <c r="O28" i="8" s="1"/>
  <c r="H34" i="8"/>
  <c r="L34" i="8"/>
  <c r="L37" i="2"/>
  <c r="H37" i="2"/>
  <c r="U27" i="8" l="1"/>
  <c r="W27" i="8" s="1"/>
  <c r="P28" i="8" s="1"/>
  <c r="N28" i="8" s="1"/>
  <c r="G35" i="8"/>
  <c r="M35" i="8" s="1"/>
  <c r="J34" i="8"/>
  <c r="K34" i="8" s="1"/>
  <c r="I34" i="8"/>
  <c r="Q28" i="8"/>
  <c r="G38" i="2"/>
  <c r="M38" i="2" s="1"/>
  <c r="J37" i="2"/>
  <c r="K37" i="2" s="1"/>
  <c r="I37" i="2"/>
  <c r="T28" i="8" l="1"/>
  <c r="S28" i="8" s="1"/>
  <c r="U28" i="8" s="1"/>
  <c r="W28" i="8" s="1"/>
  <c r="P29" i="8" s="1"/>
  <c r="L35" i="8"/>
  <c r="H35" i="8"/>
  <c r="L38" i="2"/>
  <c r="H38" i="2"/>
  <c r="T29" i="8" l="1"/>
  <c r="R28" i="8"/>
  <c r="V28" i="8" s="1"/>
  <c r="O29" i="8" s="1"/>
  <c r="J35" i="8"/>
  <c r="K35" i="8" s="1"/>
  <c r="I35" i="8"/>
  <c r="G36" i="8"/>
  <c r="M36" i="8" s="1"/>
  <c r="G39" i="2"/>
  <c r="M39" i="2" s="1"/>
  <c r="I38" i="2"/>
  <c r="J38" i="2"/>
  <c r="K38" i="2" s="1"/>
  <c r="L36" i="8" l="1"/>
  <c r="H36" i="8"/>
  <c r="Q29" i="8"/>
  <c r="S29" i="8" s="1"/>
  <c r="R29" i="8" s="1"/>
  <c r="V29" i="8" s="1"/>
  <c r="O30" i="8" s="1"/>
  <c r="N29" i="8"/>
  <c r="L39" i="2"/>
  <c r="H39" i="2"/>
  <c r="Q30" i="8" l="1"/>
  <c r="U29" i="8"/>
  <c r="W29" i="8" s="1"/>
  <c r="P30" i="8" s="1"/>
  <c r="I36" i="8"/>
  <c r="J36" i="8"/>
  <c r="K36" i="8" s="1"/>
  <c r="G37" i="8"/>
  <c r="M37" i="8" s="1"/>
  <c r="J39" i="2"/>
  <c r="K39" i="2" s="1"/>
  <c r="I39" i="2"/>
  <c r="G40" i="2"/>
  <c r="M40" i="2" s="1"/>
  <c r="L37" i="8" l="1"/>
  <c r="H37" i="8"/>
  <c r="T30" i="8"/>
  <c r="N30" i="8"/>
  <c r="L40" i="2"/>
  <c r="H40" i="2"/>
  <c r="S30" i="8" l="1"/>
  <c r="U30" i="8" s="1"/>
  <c r="W30" i="8" s="1"/>
  <c r="P31" i="8" s="1"/>
  <c r="G38" i="8"/>
  <c r="M38" i="8" s="1"/>
  <c r="J37" i="8"/>
  <c r="K37" i="8" s="1"/>
  <c r="I37" i="8"/>
  <c r="G41" i="2"/>
  <c r="M41" i="2" s="1"/>
  <c r="J40" i="2"/>
  <c r="K40" i="2" s="1"/>
  <c r="I40" i="2"/>
  <c r="T31" i="8" l="1"/>
  <c r="L38" i="8"/>
  <c r="H38" i="8"/>
  <c r="R30" i="8"/>
  <c r="V30" i="8" s="1"/>
  <c r="O31" i="8" s="1"/>
  <c r="L41" i="2"/>
  <c r="H41" i="2"/>
  <c r="Q31" i="8" l="1"/>
  <c r="N31" i="8"/>
  <c r="J38" i="8"/>
  <c r="K38" i="8" s="1"/>
  <c r="I38" i="8"/>
  <c r="G39" i="8"/>
  <c r="M39" i="8" s="1"/>
  <c r="G42" i="2"/>
  <c r="M42" i="2" s="1"/>
  <c r="J41" i="2"/>
  <c r="K41" i="2" s="1"/>
  <c r="I41" i="2"/>
  <c r="S31" i="8" l="1"/>
  <c r="R31" i="8" s="1"/>
  <c r="V31" i="8" s="1"/>
  <c r="O32" i="8" s="1"/>
  <c r="L39" i="8"/>
  <c r="H39" i="8"/>
  <c r="L42" i="2"/>
  <c r="H42" i="2"/>
  <c r="J39" i="8" l="1"/>
  <c r="K39" i="8" s="1"/>
  <c r="I39" i="8"/>
  <c r="G40" i="8"/>
  <c r="M40" i="8" s="1"/>
  <c r="Q32" i="8"/>
  <c r="U31" i="8"/>
  <c r="W31" i="8" s="1"/>
  <c r="P32" i="8" s="1"/>
  <c r="G43" i="2"/>
  <c r="M43" i="2" s="1"/>
  <c r="J42" i="2"/>
  <c r="K42" i="2" s="1"/>
  <c r="I42" i="2"/>
  <c r="H40" i="8" l="1"/>
  <c r="L40" i="8"/>
  <c r="T32" i="8"/>
  <c r="N32" i="8"/>
  <c r="L43" i="2"/>
  <c r="H43" i="2"/>
  <c r="S32" i="8" l="1"/>
  <c r="U32" i="8" s="1"/>
  <c r="W32" i="8" s="1"/>
  <c r="P33" i="8" s="1"/>
  <c r="J40" i="8"/>
  <c r="K40" i="8" s="1"/>
  <c r="I40" i="8"/>
  <c r="G41" i="8"/>
  <c r="M41" i="8" s="1"/>
  <c r="I43" i="2"/>
  <c r="J43" i="2"/>
  <c r="K43" i="2" s="1"/>
  <c r="G44" i="2"/>
  <c r="M44" i="2" s="1"/>
  <c r="H41" i="8" l="1"/>
  <c r="L41" i="8"/>
  <c r="T33" i="8"/>
  <c r="R32" i="8"/>
  <c r="V32" i="8" s="1"/>
  <c r="O33" i="8" s="1"/>
  <c r="L44" i="2"/>
  <c r="H44" i="2"/>
  <c r="Q33" i="8" l="1"/>
  <c r="N33" i="8"/>
  <c r="I41" i="8"/>
  <c r="G42" i="8"/>
  <c r="M42" i="8" s="1"/>
  <c r="J41" i="8"/>
  <c r="K41" i="8" s="1"/>
  <c r="G45" i="2"/>
  <c r="M45" i="2" s="1"/>
  <c r="J44" i="2"/>
  <c r="K44" i="2" s="1"/>
  <c r="I44" i="2"/>
  <c r="S33" i="8" l="1"/>
  <c r="R33" i="8" s="1"/>
  <c r="V33" i="8" s="1"/>
  <c r="O34" i="8" s="1"/>
  <c r="H42" i="8"/>
  <c r="L42" i="8"/>
  <c r="L45" i="2"/>
  <c r="H45" i="2"/>
  <c r="G43" i="8" l="1"/>
  <c r="M43" i="8" s="1"/>
  <c r="J42" i="8"/>
  <c r="K42" i="8" s="1"/>
  <c r="I42" i="8"/>
  <c r="Q34" i="8"/>
  <c r="U33" i="8"/>
  <c r="W33" i="8" s="1"/>
  <c r="P34" i="8" s="1"/>
  <c r="N34" i="8" s="1"/>
  <c r="G46" i="2"/>
  <c r="M46" i="2" s="1"/>
  <c r="J45" i="2"/>
  <c r="K45" i="2" s="1"/>
  <c r="I45" i="2"/>
  <c r="H43" i="8" l="1"/>
  <c r="L43" i="8"/>
  <c r="T34" i="8"/>
  <c r="L46" i="2"/>
  <c r="H46" i="2"/>
  <c r="S34" i="8" l="1"/>
  <c r="U34" i="8" s="1"/>
  <c r="W34" i="8" s="1"/>
  <c r="P35" i="8" s="1"/>
  <c r="J43" i="8"/>
  <c r="K43" i="8" s="1"/>
  <c r="I43" i="8"/>
  <c r="G44" i="8"/>
  <c r="M44" i="8" s="1"/>
  <c r="J46" i="2"/>
  <c r="K46" i="2" s="1"/>
  <c r="G47" i="2"/>
  <c r="M47" i="2" s="1"/>
  <c r="I46" i="2"/>
  <c r="R34" i="8" l="1"/>
  <c r="V34" i="8" s="1"/>
  <c r="O35" i="8" s="1"/>
  <c r="N35" i="8" s="1"/>
  <c r="L44" i="8"/>
  <c r="H44" i="8"/>
  <c r="T35" i="8"/>
  <c r="L47" i="2"/>
  <c r="H47" i="2"/>
  <c r="Q35" i="8" l="1"/>
  <c r="S35" i="8" s="1"/>
  <c r="U35" i="8" s="1"/>
  <c r="W35" i="8" s="1"/>
  <c r="P36" i="8" s="1"/>
  <c r="I44" i="8"/>
  <c r="J44" i="8"/>
  <c r="K44" i="8" s="1"/>
  <c r="G45" i="8"/>
  <c r="M45" i="8" s="1"/>
  <c r="G48" i="2"/>
  <c r="M48" i="2" s="1"/>
  <c r="J47" i="2"/>
  <c r="K47" i="2" s="1"/>
  <c r="I47" i="2"/>
  <c r="R35" i="8" l="1"/>
  <c r="V35" i="8" s="1"/>
  <c r="O36" i="8" s="1"/>
  <c r="N36" i="8" s="1"/>
  <c r="T36" i="8"/>
  <c r="L45" i="8"/>
  <c r="H45" i="8"/>
  <c r="L48" i="2"/>
  <c r="H48" i="2"/>
  <c r="Q36" i="8" l="1"/>
  <c r="S36" i="8" s="1"/>
  <c r="U36" i="8" s="1"/>
  <c r="W36" i="8" s="1"/>
  <c r="P37" i="8" s="1"/>
  <c r="G46" i="8"/>
  <c r="M46" i="8" s="1"/>
  <c r="I45" i="8"/>
  <c r="J45" i="8"/>
  <c r="K45" i="8" s="1"/>
  <c r="I48" i="2"/>
  <c r="J48" i="2"/>
  <c r="K48" i="2" s="1"/>
  <c r="G49" i="2"/>
  <c r="M49" i="2" s="1"/>
  <c r="R36" i="8" l="1"/>
  <c r="V36" i="8" s="1"/>
  <c r="O37" i="8" s="1"/>
  <c r="Q37" i="8" s="1"/>
  <c r="T37" i="8"/>
  <c r="L46" i="8"/>
  <c r="H46" i="8"/>
  <c r="L49" i="2"/>
  <c r="H49" i="2"/>
  <c r="N37" i="8" l="1"/>
  <c r="J46" i="8"/>
  <c r="K46" i="8" s="1"/>
  <c r="G47" i="8"/>
  <c r="M47" i="8" s="1"/>
  <c r="I46" i="8"/>
  <c r="S37" i="8"/>
  <c r="R37" i="8" s="1"/>
  <c r="V37" i="8" s="1"/>
  <c r="O38" i="8" s="1"/>
  <c r="G50" i="2"/>
  <c r="M50" i="2" s="1"/>
  <c r="I49" i="2"/>
  <c r="J49" i="2"/>
  <c r="K49" i="2" s="1"/>
  <c r="Q38" i="8" l="1"/>
  <c r="L47" i="8"/>
  <c r="H47" i="8"/>
  <c r="U37" i="8"/>
  <c r="W37" i="8" s="1"/>
  <c r="P38" i="8" s="1"/>
  <c r="L50" i="2"/>
  <c r="H50" i="2"/>
  <c r="T38" i="8" l="1"/>
  <c r="J47" i="8"/>
  <c r="K47" i="8" s="1"/>
  <c r="I47" i="8"/>
  <c r="G48" i="8"/>
  <c r="M48" i="8" s="1"/>
  <c r="N38" i="8"/>
  <c r="J50" i="2"/>
  <c r="K50" i="2" s="1"/>
  <c r="G51" i="2"/>
  <c r="M51" i="2" s="1"/>
  <c r="I50" i="2"/>
  <c r="H48" i="8" l="1"/>
  <c r="L48" i="8"/>
  <c r="S38" i="8"/>
  <c r="U38" i="8" s="1"/>
  <c r="W38" i="8" s="1"/>
  <c r="P39" i="8" s="1"/>
  <c r="L51" i="2"/>
  <c r="H51" i="2"/>
  <c r="T39" i="8" l="1"/>
  <c r="R38" i="8"/>
  <c r="V38" i="8" s="1"/>
  <c r="O39" i="8" s="1"/>
  <c r="J48" i="8"/>
  <c r="K48" i="8" s="1"/>
  <c r="I48" i="8"/>
  <c r="G49" i="8"/>
  <c r="M49" i="8" s="1"/>
  <c r="G52" i="2"/>
  <c r="M52" i="2" s="1"/>
  <c r="I51" i="2"/>
  <c r="J51" i="2"/>
  <c r="K51" i="2" s="1"/>
  <c r="Q39" i="8" l="1"/>
  <c r="S39" i="8" s="1"/>
  <c r="R39" i="8" s="1"/>
  <c r="V39" i="8" s="1"/>
  <c r="O40" i="8" s="1"/>
  <c r="N39" i="8"/>
  <c r="H49" i="8"/>
  <c r="L49" i="8"/>
  <c r="L52" i="2"/>
  <c r="H52" i="2"/>
  <c r="Q40" i="8" l="1"/>
  <c r="I49" i="8"/>
  <c r="G50" i="8"/>
  <c r="M50" i="8" s="1"/>
  <c r="J49" i="8"/>
  <c r="K49" i="8" s="1"/>
  <c r="U39" i="8"/>
  <c r="W39" i="8" s="1"/>
  <c r="P40" i="8" s="1"/>
  <c r="G53" i="2"/>
  <c r="M53" i="2" s="1"/>
  <c r="J52" i="2"/>
  <c r="K52" i="2" s="1"/>
  <c r="I52" i="2"/>
  <c r="H50" i="8" l="1"/>
  <c r="L50" i="8"/>
  <c r="T40" i="8"/>
  <c r="N40" i="8"/>
  <c r="L53" i="2"/>
  <c r="H53" i="2"/>
  <c r="S40" i="8" l="1"/>
  <c r="U40" i="8" s="1"/>
  <c r="W40" i="8" s="1"/>
  <c r="P41" i="8" s="1"/>
  <c r="G51" i="8"/>
  <c r="M51" i="8" s="1"/>
  <c r="J50" i="8"/>
  <c r="K50" i="8" s="1"/>
  <c r="I50" i="8"/>
  <c r="I53" i="2"/>
  <c r="G54" i="2"/>
  <c r="M54" i="2" s="1"/>
  <c r="J53" i="2"/>
  <c r="K53" i="2" s="1"/>
  <c r="L51" i="8" l="1"/>
  <c r="H51" i="8"/>
  <c r="T41" i="8"/>
  <c r="R40" i="8"/>
  <c r="V40" i="8" s="1"/>
  <c r="O41" i="8" s="1"/>
  <c r="L54" i="2"/>
  <c r="H54" i="2"/>
  <c r="Q41" i="8" l="1"/>
  <c r="S41" i="8" s="1"/>
  <c r="R41" i="8" s="1"/>
  <c r="V41" i="8" s="1"/>
  <c r="O42" i="8" s="1"/>
  <c r="N41" i="8"/>
  <c r="J51" i="8"/>
  <c r="K51" i="8" s="1"/>
  <c r="I51" i="8"/>
  <c r="G52" i="8"/>
  <c r="M52" i="8" s="1"/>
  <c r="J54" i="2"/>
  <c r="K54" i="2" s="1"/>
  <c r="G55" i="2"/>
  <c r="M55" i="2" s="1"/>
  <c r="I54" i="2"/>
  <c r="Q42" i="8" l="1"/>
  <c r="L52" i="8"/>
  <c r="H52" i="8"/>
  <c r="U41" i="8"/>
  <c r="W41" i="8" s="1"/>
  <c r="P42" i="8" s="1"/>
  <c r="L55" i="2"/>
  <c r="H55" i="2"/>
  <c r="T42" i="8" l="1"/>
  <c r="I52" i="8"/>
  <c r="J52" i="8"/>
  <c r="K52" i="8" s="1"/>
  <c r="G53" i="8"/>
  <c r="M53" i="8" s="1"/>
  <c r="N42" i="8"/>
  <c r="G56" i="2"/>
  <c r="M56" i="2" s="1"/>
  <c r="J55" i="2"/>
  <c r="K55" i="2" s="1"/>
  <c r="I55" i="2"/>
  <c r="L53" i="8" l="1"/>
  <c r="H53" i="8"/>
  <c r="S42" i="8"/>
  <c r="U42" i="8" s="1"/>
  <c r="W42" i="8" s="1"/>
  <c r="P43" i="8" s="1"/>
  <c r="L56" i="2"/>
  <c r="H56" i="2"/>
  <c r="R42" i="8" l="1"/>
  <c r="V42" i="8" s="1"/>
  <c r="O43" i="8" s="1"/>
  <c r="T43" i="8"/>
  <c r="G54" i="8"/>
  <c r="M54" i="8" s="1"/>
  <c r="J53" i="8"/>
  <c r="K53" i="8" s="1"/>
  <c r="I53" i="8"/>
  <c r="G57" i="2"/>
  <c r="M57" i="2" s="1"/>
  <c r="J56" i="2"/>
  <c r="K56" i="2" s="1"/>
  <c r="I56" i="2"/>
  <c r="N43" i="8" l="1"/>
  <c r="Q43" i="8"/>
  <c r="L54" i="8"/>
  <c r="H54" i="8"/>
  <c r="L57" i="2"/>
  <c r="H57" i="2"/>
  <c r="J54" i="8" l="1"/>
  <c r="K54" i="8" s="1"/>
  <c r="I54" i="8"/>
  <c r="G55" i="8"/>
  <c r="M55" i="8" s="1"/>
  <c r="S43" i="8"/>
  <c r="R43" i="8" s="1"/>
  <c r="V43" i="8" s="1"/>
  <c r="O44" i="8" s="1"/>
  <c r="G58" i="2"/>
  <c r="M58" i="2" s="1"/>
  <c r="J57" i="2"/>
  <c r="K57" i="2" s="1"/>
  <c r="I57" i="2"/>
  <c r="L55" i="8" l="1"/>
  <c r="H55" i="8"/>
  <c r="Q44" i="8"/>
  <c r="U43" i="8"/>
  <c r="W43" i="8" s="1"/>
  <c r="P44" i="8" s="1"/>
  <c r="L58" i="2"/>
  <c r="H58" i="2"/>
  <c r="T44" i="8" l="1"/>
  <c r="N44" i="8"/>
  <c r="J55" i="8"/>
  <c r="K55" i="8" s="1"/>
  <c r="I55" i="8"/>
  <c r="G56" i="8"/>
  <c r="M56" i="8" s="1"/>
  <c r="I58" i="2"/>
  <c r="G59" i="2"/>
  <c r="M59" i="2" s="1"/>
  <c r="J58" i="2"/>
  <c r="K58" i="2" s="1"/>
  <c r="H56" i="8" l="1"/>
  <c r="L56" i="8"/>
  <c r="S44" i="8"/>
  <c r="U44" i="8" s="1"/>
  <c r="W44" i="8" s="1"/>
  <c r="P45" i="8" s="1"/>
  <c r="L59" i="2"/>
  <c r="H59" i="2"/>
  <c r="R44" i="8" l="1"/>
  <c r="V44" i="8" s="1"/>
  <c r="O45" i="8" s="1"/>
  <c r="Q45" i="8" s="1"/>
  <c r="T45" i="8"/>
  <c r="J56" i="8"/>
  <c r="K56" i="8" s="1"/>
  <c r="I56" i="8"/>
  <c r="G57" i="8"/>
  <c r="M57" i="8" s="1"/>
  <c r="I59" i="2"/>
  <c r="G60" i="2"/>
  <c r="M60" i="2" s="1"/>
  <c r="J59" i="2"/>
  <c r="K59" i="2" s="1"/>
  <c r="N45" i="8" l="1"/>
  <c r="H57" i="8"/>
  <c r="L57" i="8"/>
  <c r="S45" i="8"/>
  <c r="U45" i="8" s="1"/>
  <c r="W45" i="8" s="1"/>
  <c r="P46" i="8" s="1"/>
  <c r="L60" i="2"/>
  <c r="H60" i="2"/>
  <c r="T46" i="8" l="1"/>
  <c r="R45" i="8"/>
  <c r="V45" i="8" s="1"/>
  <c r="O46" i="8" s="1"/>
  <c r="I57" i="8"/>
  <c r="G58" i="8"/>
  <c r="M58" i="8" s="1"/>
  <c r="J57" i="8"/>
  <c r="K57" i="8" s="1"/>
  <c r="J60" i="2"/>
  <c r="K60" i="2" s="1"/>
  <c r="G61" i="2"/>
  <c r="M61" i="2" s="1"/>
  <c r="I60" i="2"/>
  <c r="H58" i="8" l="1"/>
  <c r="L58" i="8"/>
  <c r="Q46" i="8"/>
  <c r="S46" i="8" s="1"/>
  <c r="R46" i="8" s="1"/>
  <c r="V46" i="8" s="1"/>
  <c r="O47" i="8" s="1"/>
  <c r="N46" i="8"/>
  <c r="L61" i="2"/>
  <c r="H61" i="2"/>
  <c r="Q47" i="8" l="1"/>
  <c r="U46" i="8"/>
  <c r="W46" i="8" s="1"/>
  <c r="P47" i="8" s="1"/>
  <c r="G59" i="8"/>
  <c r="M59" i="8" s="1"/>
  <c r="J58" i="8"/>
  <c r="K58" i="8" s="1"/>
  <c r="I58" i="8"/>
  <c r="J61" i="2"/>
  <c r="K61" i="2" s="1"/>
  <c r="G62" i="2"/>
  <c r="M62" i="2" s="1"/>
  <c r="I61" i="2"/>
  <c r="T47" i="8" l="1"/>
  <c r="N47" i="8"/>
  <c r="H59" i="8"/>
  <c r="L59" i="8"/>
  <c r="L62" i="2"/>
  <c r="H62" i="2"/>
  <c r="J59" i="8" l="1"/>
  <c r="K59" i="8" s="1"/>
  <c r="I59" i="8"/>
  <c r="G60" i="8"/>
  <c r="M60" i="8" s="1"/>
  <c r="S47" i="8"/>
  <c r="U47" i="8" s="1"/>
  <c r="W47" i="8" s="1"/>
  <c r="P48" i="8" s="1"/>
  <c r="J62" i="2"/>
  <c r="K62" i="2" s="1"/>
  <c r="G63" i="2"/>
  <c r="M63" i="2" s="1"/>
  <c r="I62" i="2"/>
  <c r="L60" i="8" l="1"/>
  <c r="H60" i="8"/>
  <c r="T48" i="8"/>
  <c r="R47" i="8"/>
  <c r="V47" i="8" s="1"/>
  <c r="O48" i="8" s="1"/>
  <c r="L63" i="2"/>
  <c r="H63" i="2"/>
  <c r="I60" i="8" l="1"/>
  <c r="J60" i="8"/>
  <c r="K60" i="8" s="1"/>
  <c r="G61" i="8"/>
  <c r="M61" i="8" s="1"/>
  <c r="Q48" i="8"/>
  <c r="S48" i="8" s="1"/>
  <c r="R48" i="8" s="1"/>
  <c r="V48" i="8" s="1"/>
  <c r="O49" i="8" s="1"/>
  <c r="N48" i="8"/>
  <c r="I63" i="2"/>
  <c r="G64" i="2"/>
  <c r="M64" i="2" s="1"/>
  <c r="J63" i="2"/>
  <c r="K63" i="2" s="1"/>
  <c r="Q49" i="8" l="1"/>
  <c r="U48" i="8"/>
  <c r="W48" i="8" s="1"/>
  <c r="P49" i="8" s="1"/>
  <c r="L61" i="8"/>
  <c r="H61" i="8"/>
  <c r="L64" i="2"/>
  <c r="H64" i="2"/>
  <c r="G62" i="8" l="1"/>
  <c r="M62" i="8" s="1"/>
  <c r="I61" i="8"/>
  <c r="J61" i="8"/>
  <c r="K61" i="8" s="1"/>
  <c r="T49" i="8"/>
  <c r="N49" i="8"/>
  <c r="G65" i="2"/>
  <c r="M65" i="2" s="1"/>
  <c r="J64" i="2"/>
  <c r="K64" i="2" s="1"/>
  <c r="I64" i="2"/>
  <c r="S49" i="8" l="1"/>
  <c r="U49" i="8" s="1"/>
  <c r="W49" i="8" s="1"/>
  <c r="P50" i="8" s="1"/>
  <c r="L62" i="8"/>
  <c r="H62" i="8"/>
  <c r="L65" i="2"/>
  <c r="H65" i="2"/>
  <c r="R49" i="8" l="1"/>
  <c r="V49" i="8" s="1"/>
  <c r="O50" i="8" s="1"/>
  <c r="N50" i="8" s="1"/>
  <c r="J62" i="8"/>
  <c r="K62" i="8" s="1"/>
  <c r="G63" i="8"/>
  <c r="M63" i="8" s="1"/>
  <c r="I62" i="8"/>
  <c r="T50" i="8"/>
  <c r="I65" i="2"/>
  <c r="G66" i="2"/>
  <c r="M66" i="2" s="1"/>
  <c r="J65" i="2"/>
  <c r="K65" i="2" s="1"/>
  <c r="Q50" i="8" l="1"/>
  <c r="S50" i="8" s="1"/>
  <c r="R50" i="8" s="1"/>
  <c r="V50" i="8" s="1"/>
  <c r="O51" i="8" s="1"/>
  <c r="L63" i="8"/>
  <c r="H63" i="8"/>
  <c r="L66" i="2"/>
  <c r="H66" i="2"/>
  <c r="U50" i="8" l="1"/>
  <c r="W50" i="8" s="1"/>
  <c r="P51" i="8" s="1"/>
  <c r="N51" i="8" s="1"/>
  <c r="Q51" i="8"/>
  <c r="J63" i="8"/>
  <c r="K63" i="8" s="1"/>
  <c r="I63" i="8"/>
  <c r="G64" i="8"/>
  <c r="M64" i="8" s="1"/>
  <c r="G67" i="2"/>
  <c r="M67" i="2" s="1"/>
  <c r="J66" i="2"/>
  <c r="K66" i="2" s="1"/>
  <c r="I66" i="2"/>
  <c r="T51" i="8" l="1"/>
  <c r="S51" i="8" s="1"/>
  <c r="U51" i="8" s="1"/>
  <c r="W51" i="8" s="1"/>
  <c r="P52" i="8" s="1"/>
  <c r="H64" i="8"/>
  <c r="L64" i="8"/>
  <c r="L67" i="2"/>
  <c r="H67" i="2"/>
  <c r="T52" i="8" l="1"/>
  <c r="R51" i="8"/>
  <c r="V51" i="8" s="1"/>
  <c r="O52" i="8" s="1"/>
  <c r="J64" i="8"/>
  <c r="K64" i="8" s="1"/>
  <c r="I64" i="8"/>
  <c r="G65" i="8"/>
  <c r="M65" i="8" s="1"/>
  <c r="I67" i="2"/>
  <c r="G68" i="2"/>
  <c r="M68" i="2" s="1"/>
  <c r="J67" i="2"/>
  <c r="K67" i="2" s="1"/>
  <c r="N52" i="8" l="1"/>
  <c r="Q52" i="8"/>
  <c r="H65" i="8"/>
  <c r="L65" i="8"/>
  <c r="L68" i="2"/>
  <c r="H68" i="2"/>
  <c r="I65" i="8" l="1"/>
  <c r="G66" i="8"/>
  <c r="M66" i="8" s="1"/>
  <c r="J65" i="8"/>
  <c r="K65" i="8" s="1"/>
  <c r="S52" i="8"/>
  <c r="R52" i="8" s="1"/>
  <c r="V52" i="8" s="1"/>
  <c r="O53" i="8" s="1"/>
  <c r="G69" i="2"/>
  <c r="M69" i="2" s="1"/>
  <c r="I68" i="2"/>
  <c r="J68" i="2"/>
  <c r="K68" i="2" s="1"/>
  <c r="Q53" i="8" l="1"/>
  <c r="U52" i="8"/>
  <c r="W52" i="8" s="1"/>
  <c r="P53" i="8" s="1"/>
  <c r="H66" i="8"/>
  <c r="L66" i="8"/>
  <c r="L69" i="2"/>
  <c r="H69" i="2"/>
  <c r="G67" i="8" l="1"/>
  <c r="M67" i="8" s="1"/>
  <c r="I66" i="8"/>
  <c r="J66" i="8"/>
  <c r="K66" i="8" s="1"/>
  <c r="T53" i="8"/>
  <c r="N53" i="8"/>
  <c r="J69" i="2"/>
  <c r="K69" i="2" s="1"/>
  <c r="I69" i="2"/>
  <c r="G70" i="2"/>
  <c r="M70" i="2" s="1"/>
  <c r="S53" i="8" l="1"/>
  <c r="U53" i="8" s="1"/>
  <c r="W53" i="8" s="1"/>
  <c r="P54" i="8" s="1"/>
  <c r="H67" i="8"/>
  <c r="L67" i="8"/>
  <c r="L70" i="2"/>
  <c r="H70" i="2"/>
  <c r="J67" i="8" l="1"/>
  <c r="K67" i="8" s="1"/>
  <c r="G68" i="8"/>
  <c r="M68" i="8" s="1"/>
  <c r="I67" i="8"/>
  <c r="R53" i="8"/>
  <c r="V53" i="8" s="1"/>
  <c r="O54" i="8" s="1"/>
  <c r="T54" i="8"/>
  <c r="J70" i="2"/>
  <c r="K70" i="2" s="1"/>
  <c r="G71" i="2"/>
  <c r="M71" i="2" s="1"/>
  <c r="I70" i="2"/>
  <c r="N54" i="8" l="1"/>
  <c r="Q54" i="8"/>
  <c r="S54" i="8" s="1"/>
  <c r="R54" i="8" s="1"/>
  <c r="V54" i="8" s="1"/>
  <c r="O55" i="8" s="1"/>
  <c r="L68" i="8"/>
  <c r="H68" i="8"/>
  <c r="L71" i="2"/>
  <c r="H71" i="2"/>
  <c r="Q55" i="8" l="1"/>
  <c r="I68" i="8"/>
  <c r="J68" i="8"/>
  <c r="K68" i="8" s="1"/>
  <c r="G69" i="8"/>
  <c r="M69" i="8" s="1"/>
  <c r="U54" i="8"/>
  <c r="W54" i="8" s="1"/>
  <c r="P55" i="8" s="1"/>
  <c r="N55" i="8" s="1"/>
  <c r="J71" i="2"/>
  <c r="K71" i="2" s="1"/>
  <c r="I71" i="2"/>
  <c r="G72" i="2"/>
  <c r="M72" i="2" s="1"/>
  <c r="T55" i="8" l="1"/>
  <c r="L69" i="8"/>
  <c r="H69" i="8"/>
  <c r="L72" i="2"/>
  <c r="H72" i="2"/>
  <c r="G70" i="8" l="1"/>
  <c r="M70" i="8" s="1"/>
  <c r="J69" i="8"/>
  <c r="K69" i="8" s="1"/>
  <c r="I69" i="8"/>
  <c r="S55" i="8"/>
  <c r="U55" i="8" s="1"/>
  <c r="W55" i="8" s="1"/>
  <c r="P56" i="8" s="1"/>
  <c r="J72" i="2"/>
  <c r="K72" i="2" s="1"/>
  <c r="I72" i="2"/>
  <c r="G73" i="2"/>
  <c r="M73" i="2" s="1"/>
  <c r="T56" i="8" l="1"/>
  <c r="R55" i="8"/>
  <c r="V55" i="8" s="1"/>
  <c r="O56" i="8" s="1"/>
  <c r="L70" i="8"/>
  <c r="H70" i="8"/>
  <c r="L73" i="2"/>
  <c r="H73" i="2"/>
  <c r="G71" i="8" l="1"/>
  <c r="M71" i="8" s="1"/>
  <c r="J70" i="8"/>
  <c r="K70" i="8" s="1"/>
  <c r="I70" i="8"/>
  <c r="Q56" i="8"/>
  <c r="N56" i="8"/>
  <c r="G74" i="2"/>
  <c r="M74" i="2" s="1"/>
  <c r="I73" i="2"/>
  <c r="J73" i="2"/>
  <c r="K73" i="2" s="1"/>
  <c r="L71" i="8" l="1"/>
  <c r="H71" i="8"/>
  <c r="S56" i="8"/>
  <c r="R56" i="8" s="1"/>
  <c r="V56" i="8" s="1"/>
  <c r="O57" i="8" s="1"/>
  <c r="L74" i="2"/>
  <c r="H74" i="2"/>
  <c r="I71" i="8" l="1"/>
  <c r="G72" i="8"/>
  <c r="M72" i="8" s="1"/>
  <c r="J71" i="8"/>
  <c r="K71" i="8" s="1"/>
  <c r="Q57" i="8"/>
  <c r="U56" i="8"/>
  <c r="W56" i="8" s="1"/>
  <c r="P57" i="8" s="1"/>
  <c r="N57" i="8" s="1"/>
  <c r="I74" i="2"/>
  <c r="J74" i="2"/>
  <c r="K74" i="2" s="1"/>
  <c r="G75" i="2"/>
  <c r="M75" i="2" s="1"/>
  <c r="T57" i="8" l="1"/>
  <c r="H72" i="8"/>
  <c r="L72" i="8"/>
  <c r="L75" i="2"/>
  <c r="H75" i="2"/>
  <c r="G73" i="8" l="1"/>
  <c r="M73" i="8" s="1"/>
  <c r="J72" i="8"/>
  <c r="K72" i="8" s="1"/>
  <c r="I72" i="8"/>
  <c r="S57" i="8"/>
  <c r="U57" i="8" s="1"/>
  <c r="W57" i="8" s="1"/>
  <c r="P58" i="8" s="1"/>
  <c r="I75" i="2"/>
  <c r="G76" i="2"/>
  <c r="M76" i="2" s="1"/>
  <c r="J75" i="2"/>
  <c r="K75" i="2" s="1"/>
  <c r="R57" i="8" l="1"/>
  <c r="V57" i="8" s="1"/>
  <c r="O58" i="8" s="1"/>
  <c r="N58" i="8" s="1"/>
  <c r="T58" i="8"/>
  <c r="L73" i="8"/>
  <c r="H73" i="8"/>
  <c r="L76" i="2"/>
  <c r="H76" i="2"/>
  <c r="Q58" i="8" l="1"/>
  <c r="S58" i="8" s="1"/>
  <c r="U58" i="8" s="1"/>
  <c r="W58" i="8" s="1"/>
  <c r="P59" i="8" s="1"/>
  <c r="G74" i="8"/>
  <c r="M74" i="8" s="1"/>
  <c r="J73" i="8"/>
  <c r="K73" i="8" s="1"/>
  <c r="I73" i="8"/>
  <c r="I76" i="2"/>
  <c r="G77" i="2"/>
  <c r="M77" i="2" s="1"/>
  <c r="J76" i="2"/>
  <c r="K76" i="2" s="1"/>
  <c r="T59" i="8" l="1"/>
  <c r="R58" i="8"/>
  <c r="V58" i="8" s="1"/>
  <c r="O59" i="8" s="1"/>
  <c r="L74" i="8"/>
  <c r="H74" i="8"/>
  <c r="L77" i="2"/>
  <c r="H77" i="2"/>
  <c r="I74" i="8" l="1"/>
  <c r="G75" i="8"/>
  <c r="M75" i="8" s="1"/>
  <c r="J74" i="8"/>
  <c r="K74" i="8" s="1"/>
  <c r="N59" i="8"/>
  <c r="Q59" i="8"/>
  <c r="S59" i="8" s="1"/>
  <c r="R59" i="8" s="1"/>
  <c r="V59" i="8" s="1"/>
  <c r="O60" i="8" s="1"/>
  <c r="G78" i="2"/>
  <c r="M78" i="2" s="1"/>
  <c r="I77" i="2"/>
  <c r="J77" i="2"/>
  <c r="K77" i="2" s="1"/>
  <c r="Q60" i="8" l="1"/>
  <c r="L75" i="8"/>
  <c r="H75" i="8"/>
  <c r="U59" i="8"/>
  <c r="W59" i="8" s="1"/>
  <c r="P60" i="8" s="1"/>
  <c r="L78" i="2"/>
  <c r="H78" i="2"/>
  <c r="J75" i="8" l="1"/>
  <c r="K75" i="8" s="1"/>
  <c r="I75" i="8"/>
  <c r="G76" i="8"/>
  <c r="M76" i="8" s="1"/>
  <c r="T60" i="8"/>
  <c r="N60" i="8"/>
  <c r="J78" i="2"/>
  <c r="K78" i="2" s="1"/>
  <c r="I78" i="2"/>
  <c r="G79" i="2"/>
  <c r="M79" i="2" s="1"/>
  <c r="L76" i="8" l="1"/>
  <c r="H76" i="8"/>
  <c r="S60" i="8"/>
  <c r="U60" i="8" s="1"/>
  <c r="W60" i="8" s="1"/>
  <c r="P61" i="8" s="1"/>
  <c r="L79" i="2"/>
  <c r="H79" i="2"/>
  <c r="R60" i="8" l="1"/>
  <c r="V60" i="8" s="1"/>
  <c r="O61" i="8" s="1"/>
  <c r="T61" i="8"/>
  <c r="J76" i="8"/>
  <c r="K76" i="8" s="1"/>
  <c r="G77" i="8"/>
  <c r="M77" i="8" s="1"/>
  <c r="I76" i="8"/>
  <c r="G80" i="2"/>
  <c r="M80" i="2" s="1"/>
  <c r="J79" i="2"/>
  <c r="K79" i="2" s="1"/>
  <c r="I79" i="2"/>
  <c r="H77" i="8" l="1"/>
  <c r="L77" i="8"/>
  <c r="Q61" i="8"/>
  <c r="N61" i="8"/>
  <c r="L80" i="2"/>
  <c r="H80" i="2"/>
  <c r="S61" i="8" l="1"/>
  <c r="R61" i="8" s="1"/>
  <c r="V61" i="8" s="1"/>
  <c r="O62" i="8" s="1"/>
  <c r="I77" i="8"/>
  <c r="J77" i="8"/>
  <c r="K77" i="8" s="1"/>
  <c r="G78" i="8"/>
  <c r="M78" i="8" s="1"/>
  <c r="G81" i="2"/>
  <c r="M81" i="2" s="1"/>
  <c r="J80" i="2"/>
  <c r="K80" i="2" s="1"/>
  <c r="I80" i="2"/>
  <c r="H78" i="8" l="1"/>
  <c r="L78" i="8"/>
  <c r="Q62" i="8"/>
  <c r="U61" i="8"/>
  <c r="W61" i="8" s="1"/>
  <c r="P62" i="8" s="1"/>
  <c r="L81" i="2"/>
  <c r="H81" i="2"/>
  <c r="T62" i="8" l="1"/>
  <c r="N62" i="8"/>
  <c r="G79" i="8"/>
  <c r="M79" i="8" s="1"/>
  <c r="J78" i="8"/>
  <c r="K78" i="8" s="1"/>
  <c r="I78" i="8"/>
  <c r="G82" i="2"/>
  <c r="M82" i="2" s="1"/>
  <c r="J81" i="2"/>
  <c r="K81" i="2" s="1"/>
  <c r="I81" i="2"/>
  <c r="H79" i="8" l="1"/>
  <c r="L79" i="8"/>
  <c r="S62" i="8"/>
  <c r="U62" i="8" s="1"/>
  <c r="W62" i="8" s="1"/>
  <c r="P63" i="8" s="1"/>
  <c r="L82" i="2"/>
  <c r="H82" i="2"/>
  <c r="R62" i="8" l="1"/>
  <c r="V62" i="8" s="1"/>
  <c r="O63" i="8" s="1"/>
  <c r="Q63" i="8" s="1"/>
  <c r="T63" i="8"/>
  <c r="G80" i="8"/>
  <c r="M80" i="8" s="1"/>
  <c r="I79" i="8"/>
  <c r="J79" i="8"/>
  <c r="K79" i="8" s="1"/>
  <c r="G83" i="2"/>
  <c r="M83" i="2" s="1"/>
  <c r="J82" i="2"/>
  <c r="K82" i="2" s="1"/>
  <c r="I82" i="2"/>
  <c r="N63" i="8" l="1"/>
  <c r="S63" i="8"/>
  <c r="R63" i="8" s="1"/>
  <c r="V63" i="8" s="1"/>
  <c r="O64" i="8" s="1"/>
  <c r="L80" i="8"/>
  <c r="H80" i="8"/>
  <c r="L83" i="2"/>
  <c r="H83" i="2"/>
  <c r="U63" i="8" l="1"/>
  <c r="W63" i="8" s="1"/>
  <c r="P64" i="8" s="1"/>
  <c r="T64" i="8" s="1"/>
  <c r="G81" i="8"/>
  <c r="M81" i="8" s="1"/>
  <c r="I80" i="8"/>
  <c r="J80" i="8"/>
  <c r="K80" i="8" s="1"/>
  <c r="Q64" i="8"/>
  <c r="I83" i="2"/>
  <c r="G84" i="2"/>
  <c r="M84" i="2" s="1"/>
  <c r="J83" i="2"/>
  <c r="K83" i="2" s="1"/>
  <c r="N64" i="8" l="1"/>
  <c r="S64" i="8"/>
  <c r="R64" i="8" s="1"/>
  <c r="V64" i="8" s="1"/>
  <c r="O65" i="8" s="1"/>
  <c r="L81" i="8"/>
  <c r="H81" i="8"/>
  <c r="L84" i="2"/>
  <c r="H84" i="2"/>
  <c r="U64" i="8" l="1"/>
  <c r="W64" i="8" s="1"/>
  <c r="P65" i="8" s="1"/>
  <c r="N65" i="8" s="1"/>
  <c r="Q65" i="8"/>
  <c r="J81" i="8"/>
  <c r="K81" i="8" s="1"/>
  <c r="G82" i="8"/>
  <c r="M82" i="8" s="1"/>
  <c r="I81" i="8"/>
  <c r="G85" i="2"/>
  <c r="M85" i="2" s="1"/>
  <c r="J84" i="2"/>
  <c r="K84" i="2" s="1"/>
  <c r="I84" i="2"/>
  <c r="T65" i="8" l="1"/>
  <c r="S65" i="8" s="1"/>
  <c r="U65" i="8" s="1"/>
  <c r="W65" i="8" s="1"/>
  <c r="P66" i="8" s="1"/>
  <c r="L82" i="8"/>
  <c r="H82" i="8"/>
  <c r="L85" i="2"/>
  <c r="H85" i="2"/>
  <c r="T66" i="8" l="1"/>
  <c r="R65" i="8"/>
  <c r="V65" i="8" s="1"/>
  <c r="O66" i="8" s="1"/>
  <c r="J82" i="8"/>
  <c r="K82" i="8" s="1"/>
  <c r="I82" i="8"/>
  <c r="G83" i="8"/>
  <c r="M83" i="8" s="1"/>
  <c r="J85" i="2"/>
  <c r="K85" i="2" s="1"/>
  <c r="G86" i="2"/>
  <c r="M86" i="2" s="1"/>
  <c r="I85" i="2"/>
  <c r="L83" i="8" l="1"/>
  <c r="H83" i="8"/>
  <c r="N66" i="8"/>
  <c r="Q66" i="8"/>
  <c r="S66" i="8" s="1"/>
  <c r="R66" i="8" s="1"/>
  <c r="V66" i="8" s="1"/>
  <c r="O67" i="8" s="1"/>
  <c r="L86" i="2"/>
  <c r="H86" i="2"/>
  <c r="Q67" i="8" l="1"/>
  <c r="U66" i="8"/>
  <c r="W66" i="8" s="1"/>
  <c r="P67" i="8" s="1"/>
  <c r="J83" i="8"/>
  <c r="K83" i="8" s="1"/>
  <c r="I83" i="8"/>
  <c r="G84" i="8"/>
  <c r="M84" i="8" s="1"/>
  <c r="J86" i="2"/>
  <c r="K86" i="2" s="1"/>
  <c r="G87" i="2"/>
  <c r="M87" i="2" s="1"/>
  <c r="I86" i="2"/>
  <c r="T67" i="8" l="1"/>
  <c r="H84" i="8"/>
  <c r="L84" i="8"/>
  <c r="N67" i="8"/>
  <c r="L87" i="2"/>
  <c r="H87" i="2"/>
  <c r="J84" i="8" l="1"/>
  <c r="K84" i="8" s="1"/>
  <c r="I84" i="8"/>
  <c r="G85" i="8"/>
  <c r="M85" i="8" s="1"/>
  <c r="S67" i="8"/>
  <c r="U67" i="8" s="1"/>
  <c r="W67" i="8" s="1"/>
  <c r="P68" i="8" s="1"/>
  <c r="G88" i="2"/>
  <c r="M88" i="2" s="1"/>
  <c r="J87" i="2"/>
  <c r="K87" i="2" s="1"/>
  <c r="I87" i="2"/>
  <c r="R67" i="8" l="1"/>
  <c r="V67" i="8" s="1"/>
  <c r="O68" i="8" s="1"/>
  <c r="H85" i="8"/>
  <c r="L85" i="8"/>
  <c r="T68" i="8"/>
  <c r="L88" i="2"/>
  <c r="H88" i="2"/>
  <c r="J85" i="8" l="1"/>
  <c r="K85" i="8" s="1"/>
  <c r="I85" i="8"/>
  <c r="G86" i="8"/>
  <c r="M86" i="8" s="1"/>
  <c r="N68" i="8"/>
  <c r="Q68" i="8"/>
  <c r="S68" i="8" s="1"/>
  <c r="R68" i="8" s="1"/>
  <c r="V68" i="8" s="1"/>
  <c r="O69" i="8" s="1"/>
  <c r="I88" i="2"/>
  <c r="G89" i="2"/>
  <c r="M89" i="2" s="1"/>
  <c r="J88" i="2"/>
  <c r="K88" i="2" s="1"/>
  <c r="Q69" i="8" l="1"/>
  <c r="H86" i="8"/>
  <c r="L86" i="8"/>
  <c r="U68" i="8"/>
  <c r="W68" i="8" s="1"/>
  <c r="P69" i="8" s="1"/>
  <c r="L89" i="2"/>
  <c r="H89" i="2"/>
  <c r="T69" i="8" l="1"/>
  <c r="I86" i="8"/>
  <c r="G87" i="8"/>
  <c r="M87" i="8" s="1"/>
  <c r="J86" i="8"/>
  <c r="K86" i="8" s="1"/>
  <c r="N69" i="8"/>
  <c r="G90" i="2"/>
  <c r="M90" i="2" s="1"/>
  <c r="J89" i="2"/>
  <c r="K89" i="2" s="1"/>
  <c r="I89" i="2"/>
  <c r="H87" i="8" l="1"/>
  <c r="L87" i="8"/>
  <c r="S69" i="8"/>
  <c r="U69" i="8" s="1"/>
  <c r="W69" i="8" s="1"/>
  <c r="P70" i="8" s="1"/>
  <c r="L90" i="2"/>
  <c r="H90" i="2"/>
  <c r="T70" i="8" l="1"/>
  <c r="R69" i="8"/>
  <c r="V69" i="8" s="1"/>
  <c r="O70" i="8" s="1"/>
  <c r="G88" i="8"/>
  <c r="M88" i="8" s="1"/>
  <c r="I87" i="8"/>
  <c r="J87" i="8"/>
  <c r="K87" i="8" s="1"/>
  <c r="J90" i="2"/>
  <c r="K90" i="2" s="1"/>
  <c r="G91" i="2"/>
  <c r="M91" i="2" s="1"/>
  <c r="I90" i="2"/>
  <c r="Q70" i="8" l="1"/>
  <c r="S70" i="8" s="1"/>
  <c r="R70" i="8" s="1"/>
  <c r="V70" i="8" s="1"/>
  <c r="O71" i="8" s="1"/>
  <c r="N70" i="8"/>
  <c r="L88" i="8"/>
  <c r="H88" i="8"/>
  <c r="L91" i="2"/>
  <c r="H91" i="2"/>
  <c r="Q71" i="8" l="1"/>
  <c r="G89" i="8"/>
  <c r="M89" i="8" s="1"/>
  <c r="J88" i="8"/>
  <c r="K88" i="8" s="1"/>
  <c r="I88" i="8"/>
  <c r="U70" i="8"/>
  <c r="W70" i="8" s="1"/>
  <c r="P71" i="8" s="1"/>
  <c r="I91" i="2"/>
  <c r="G92" i="2"/>
  <c r="M92" i="2" s="1"/>
  <c r="J91" i="2"/>
  <c r="K91" i="2" s="1"/>
  <c r="L89" i="8" l="1"/>
  <c r="H89" i="8"/>
  <c r="T71" i="8"/>
  <c r="N71" i="8"/>
  <c r="L92" i="2"/>
  <c r="H92" i="2"/>
  <c r="S71" i="8" l="1"/>
  <c r="U71" i="8" s="1"/>
  <c r="W71" i="8" s="1"/>
  <c r="P72" i="8" s="1"/>
  <c r="J89" i="8"/>
  <c r="K89" i="8" s="1"/>
  <c r="G90" i="8"/>
  <c r="M90" i="8" s="1"/>
  <c r="I89" i="8"/>
  <c r="I92" i="2"/>
  <c r="G93" i="2"/>
  <c r="M93" i="2" s="1"/>
  <c r="J92" i="2"/>
  <c r="K92" i="2" s="1"/>
  <c r="L90" i="8" l="1"/>
  <c r="H90" i="8"/>
  <c r="R71" i="8"/>
  <c r="V71" i="8" s="1"/>
  <c r="O72" i="8" s="1"/>
  <c r="T72" i="8"/>
  <c r="L93" i="2"/>
  <c r="H93" i="2"/>
  <c r="N72" i="8" l="1"/>
  <c r="Q72" i="8"/>
  <c r="S72" i="8" s="1"/>
  <c r="R72" i="8" s="1"/>
  <c r="V72" i="8" s="1"/>
  <c r="O73" i="8" s="1"/>
  <c r="J90" i="8"/>
  <c r="K90" i="8" s="1"/>
  <c r="I90" i="8"/>
  <c r="G91" i="8"/>
  <c r="M91" i="8" s="1"/>
  <c r="I93" i="2"/>
  <c r="J93" i="2"/>
  <c r="K93" i="2" s="1"/>
  <c r="G94" i="2"/>
  <c r="M94" i="2" s="1"/>
  <c r="Q73" i="8" l="1"/>
  <c r="U72" i="8"/>
  <c r="W72" i="8" s="1"/>
  <c r="P73" i="8" s="1"/>
  <c r="L91" i="8"/>
  <c r="H91" i="8"/>
  <c r="L94" i="2"/>
  <c r="H94" i="2"/>
  <c r="J91" i="8" l="1"/>
  <c r="K91" i="8" s="1"/>
  <c r="I91" i="8"/>
  <c r="G92" i="8"/>
  <c r="M92" i="8" s="1"/>
  <c r="T73" i="8"/>
  <c r="N73" i="8"/>
  <c r="G95" i="2"/>
  <c r="M95" i="2" s="1"/>
  <c r="I94" i="2"/>
  <c r="J94" i="2"/>
  <c r="K94" i="2" s="1"/>
  <c r="H92" i="8" l="1"/>
  <c r="L92" i="8"/>
  <c r="S73" i="8"/>
  <c r="U73" i="8" s="1"/>
  <c r="W73" i="8" s="1"/>
  <c r="P74" i="8" s="1"/>
  <c r="L95" i="2"/>
  <c r="H95" i="2"/>
  <c r="T74" i="8" l="1"/>
  <c r="R73" i="8"/>
  <c r="V73" i="8" s="1"/>
  <c r="O74" i="8" s="1"/>
  <c r="J92" i="8"/>
  <c r="K92" i="8" s="1"/>
  <c r="I92" i="8"/>
  <c r="G93" i="8"/>
  <c r="M93" i="8" s="1"/>
  <c r="G96" i="2"/>
  <c r="M96" i="2" s="1"/>
  <c r="I95" i="2"/>
  <c r="J95" i="2"/>
  <c r="K95" i="2" s="1"/>
  <c r="N74" i="8" l="1"/>
  <c r="Q74" i="8"/>
  <c r="S74" i="8" s="1"/>
  <c r="R74" i="8" s="1"/>
  <c r="V74" i="8" s="1"/>
  <c r="O75" i="8" s="1"/>
  <c r="H93" i="8"/>
  <c r="L93" i="8"/>
  <c r="L96" i="2"/>
  <c r="H96" i="2"/>
  <c r="Q75" i="8" l="1"/>
  <c r="J93" i="8"/>
  <c r="K93" i="8" s="1"/>
  <c r="I93" i="8"/>
  <c r="G94" i="8"/>
  <c r="M94" i="8" s="1"/>
  <c r="U74" i="8"/>
  <c r="W74" i="8" s="1"/>
  <c r="P75" i="8" s="1"/>
  <c r="N75" i="8" s="1"/>
  <c r="G97" i="2"/>
  <c r="M97" i="2" s="1"/>
  <c r="I96" i="2"/>
  <c r="J96" i="2"/>
  <c r="K96" i="2" s="1"/>
  <c r="H94" i="8" l="1"/>
  <c r="L94" i="8"/>
  <c r="T75" i="8"/>
  <c r="L97" i="2"/>
  <c r="H97" i="2"/>
  <c r="S75" i="8" l="1"/>
  <c r="U75" i="8" s="1"/>
  <c r="W75" i="8" s="1"/>
  <c r="P76" i="8" s="1"/>
  <c r="I94" i="8"/>
  <c r="G95" i="8"/>
  <c r="M95" i="8" s="1"/>
  <c r="J94" i="8"/>
  <c r="K94" i="8" s="1"/>
  <c r="G98" i="2"/>
  <c r="M98" i="2" s="1"/>
  <c r="J97" i="2"/>
  <c r="K97" i="2" s="1"/>
  <c r="I97" i="2"/>
  <c r="R75" i="8" l="1"/>
  <c r="V75" i="8" s="1"/>
  <c r="O76" i="8" s="1"/>
  <c r="Q76" i="8" s="1"/>
  <c r="H95" i="8"/>
  <c r="L95" i="8"/>
  <c r="T76" i="8"/>
  <c r="L98" i="2"/>
  <c r="H98" i="2"/>
  <c r="N76" i="8" l="1"/>
  <c r="S76" i="8"/>
  <c r="U76" i="8" s="1"/>
  <c r="W76" i="8" s="1"/>
  <c r="P77" i="8" s="1"/>
  <c r="G96" i="8"/>
  <c r="M96" i="8" s="1"/>
  <c r="I95" i="8"/>
  <c r="J95" i="8"/>
  <c r="K95" i="8" s="1"/>
  <c r="G99" i="2"/>
  <c r="M99" i="2" s="1"/>
  <c r="I98" i="2"/>
  <c r="J98" i="2"/>
  <c r="K98" i="2" s="1"/>
  <c r="R76" i="8" l="1"/>
  <c r="V76" i="8" s="1"/>
  <c r="O77" i="8" s="1"/>
  <c r="N77" i="8" s="1"/>
  <c r="T77" i="8"/>
  <c r="L96" i="8"/>
  <c r="H96" i="8"/>
  <c r="L99" i="2"/>
  <c r="H99" i="2"/>
  <c r="Q77" i="8" l="1"/>
  <c r="S77" i="8" s="1"/>
  <c r="U77" i="8" s="1"/>
  <c r="W77" i="8" s="1"/>
  <c r="P78" i="8" s="1"/>
  <c r="G97" i="8"/>
  <c r="M97" i="8" s="1"/>
  <c r="I96" i="8"/>
  <c r="J96" i="8"/>
  <c r="K96" i="8" s="1"/>
  <c r="I99" i="2"/>
  <c r="J99" i="2"/>
  <c r="K99" i="2" s="1"/>
  <c r="G100" i="2"/>
  <c r="M100" i="2" s="1"/>
  <c r="T78" i="8" l="1"/>
  <c r="R77" i="8"/>
  <c r="V77" i="8" s="1"/>
  <c r="O78" i="8" s="1"/>
  <c r="L97" i="8"/>
  <c r="H97" i="8"/>
  <c r="L100" i="2"/>
  <c r="H100" i="2"/>
  <c r="J97" i="8" l="1"/>
  <c r="K97" i="8" s="1"/>
  <c r="I97" i="8"/>
  <c r="G98" i="8"/>
  <c r="M98" i="8" s="1"/>
  <c r="N78" i="8"/>
  <c r="Q78" i="8"/>
  <c r="G101" i="2"/>
  <c r="M101" i="2" s="1"/>
  <c r="J100" i="2"/>
  <c r="K100" i="2" s="1"/>
  <c r="I100" i="2"/>
  <c r="S78" i="8" l="1"/>
  <c r="R78" i="8" s="1"/>
  <c r="V78" i="8" s="1"/>
  <c r="O79" i="8" s="1"/>
  <c r="L98" i="8"/>
  <c r="H98" i="8"/>
  <c r="L101" i="2"/>
  <c r="H101" i="2"/>
  <c r="J98" i="8" l="1"/>
  <c r="K98" i="8" s="1"/>
  <c r="I98" i="8"/>
  <c r="G99" i="8"/>
  <c r="M99" i="8" s="1"/>
  <c r="Q79" i="8"/>
  <c r="U78" i="8"/>
  <c r="W78" i="8" s="1"/>
  <c r="P79" i="8" s="1"/>
  <c r="N79" i="8" s="1"/>
  <c r="J101" i="2"/>
  <c r="K101" i="2" s="1"/>
  <c r="I101" i="2"/>
  <c r="G102" i="2"/>
  <c r="M102" i="2" s="1"/>
  <c r="T79" i="8" l="1"/>
  <c r="L99" i="8"/>
  <c r="H99" i="8"/>
  <c r="L102" i="2"/>
  <c r="H102" i="2"/>
  <c r="J99" i="8" l="1"/>
  <c r="K99" i="8" s="1"/>
  <c r="I99" i="8"/>
  <c r="G100" i="8"/>
  <c r="M100" i="8" s="1"/>
  <c r="S79" i="8"/>
  <c r="U79" i="8" s="1"/>
  <c r="W79" i="8" s="1"/>
  <c r="P80" i="8" s="1"/>
  <c r="I102" i="2"/>
  <c r="G103" i="2"/>
  <c r="M103" i="2" s="1"/>
  <c r="J102" i="2"/>
  <c r="K102" i="2" s="1"/>
  <c r="T80" i="8" l="1"/>
  <c r="R79" i="8"/>
  <c r="V79" i="8" s="1"/>
  <c r="O80" i="8" s="1"/>
  <c r="H100" i="8"/>
  <c r="L100" i="8"/>
  <c r="L103" i="2"/>
  <c r="H103" i="2"/>
  <c r="J100" i="8" l="1"/>
  <c r="K100" i="8" s="1"/>
  <c r="I100" i="8"/>
  <c r="G101" i="8"/>
  <c r="M101" i="8" s="1"/>
  <c r="N80" i="8"/>
  <c r="Q80" i="8"/>
  <c r="S80" i="8" s="1"/>
  <c r="R80" i="8" s="1"/>
  <c r="V80" i="8" s="1"/>
  <c r="O81" i="8" s="1"/>
  <c r="G104" i="2"/>
  <c r="M104" i="2" s="1"/>
  <c r="J103" i="2"/>
  <c r="K103" i="2" s="1"/>
  <c r="I103" i="2"/>
  <c r="Q81" i="8" l="1"/>
  <c r="H101" i="8"/>
  <c r="L101" i="8"/>
  <c r="U80" i="8"/>
  <c r="W80" i="8" s="1"/>
  <c r="P81" i="8" s="1"/>
  <c r="L104" i="2"/>
  <c r="H104" i="2"/>
  <c r="T81" i="8" l="1"/>
  <c r="J101" i="8"/>
  <c r="K101" i="8" s="1"/>
  <c r="I101" i="8"/>
  <c r="G102" i="8"/>
  <c r="M102" i="8" s="1"/>
  <c r="N81" i="8"/>
  <c r="J104" i="2"/>
  <c r="K104" i="2" s="1"/>
  <c r="G105" i="2"/>
  <c r="M105" i="2" s="1"/>
  <c r="I104" i="2"/>
  <c r="H102" i="8" l="1"/>
  <c r="L102" i="8"/>
  <c r="S81" i="8"/>
  <c r="U81" i="8" s="1"/>
  <c r="W81" i="8" s="1"/>
  <c r="P82" i="8" s="1"/>
  <c r="L105" i="2"/>
  <c r="H105" i="2"/>
  <c r="T82" i="8" l="1"/>
  <c r="R81" i="8"/>
  <c r="V81" i="8" s="1"/>
  <c r="O82" i="8" s="1"/>
  <c r="I102" i="8"/>
  <c r="G103" i="8"/>
  <c r="M103" i="8" s="1"/>
  <c r="J102" i="8"/>
  <c r="K102" i="8" s="1"/>
  <c r="I105" i="2"/>
  <c r="J105" i="2"/>
  <c r="K105" i="2" s="1"/>
  <c r="G106" i="2"/>
  <c r="M106" i="2" s="1"/>
  <c r="H103" i="8" l="1"/>
  <c r="L103" i="8"/>
  <c r="Q82" i="8"/>
  <c r="S82" i="8" s="1"/>
  <c r="R82" i="8" s="1"/>
  <c r="V82" i="8" s="1"/>
  <c r="O83" i="8" s="1"/>
  <c r="N82" i="8"/>
  <c r="L106" i="2"/>
  <c r="H106" i="2"/>
  <c r="Q83" i="8" l="1"/>
  <c r="U82" i="8"/>
  <c r="W82" i="8" s="1"/>
  <c r="P83" i="8" s="1"/>
  <c r="G104" i="8"/>
  <c r="M104" i="8" s="1"/>
  <c r="I103" i="8"/>
  <c r="J103" i="8"/>
  <c r="K103" i="8" s="1"/>
  <c r="I106" i="2"/>
  <c r="G107" i="2"/>
  <c r="M107" i="2" s="1"/>
  <c r="J106" i="2"/>
  <c r="K106" i="2" s="1"/>
  <c r="L104" i="8" l="1"/>
  <c r="H104" i="8"/>
  <c r="T83" i="8"/>
  <c r="N83" i="8"/>
  <c r="L107" i="2"/>
  <c r="H107" i="2"/>
  <c r="S83" i="8" l="1"/>
  <c r="U83" i="8" s="1"/>
  <c r="W83" i="8" s="1"/>
  <c r="P84" i="8" s="1"/>
  <c r="G105" i="8"/>
  <c r="M105" i="8" s="1"/>
  <c r="I104" i="8"/>
  <c r="J104" i="8"/>
  <c r="K104" i="8" s="1"/>
  <c r="J107" i="2"/>
  <c r="K107" i="2" s="1"/>
  <c r="G108" i="2"/>
  <c r="M108" i="2" s="1"/>
  <c r="I107" i="2"/>
  <c r="R83" i="8" l="1"/>
  <c r="V83" i="8" s="1"/>
  <c r="O84" i="8" s="1"/>
  <c r="Q84" i="8" s="1"/>
  <c r="L105" i="8"/>
  <c r="H105" i="8"/>
  <c r="T84" i="8"/>
  <c r="L108" i="2"/>
  <c r="H108" i="2"/>
  <c r="N84" i="8" l="1"/>
  <c r="S84" i="8"/>
  <c r="R84" i="8" s="1"/>
  <c r="V84" i="8" s="1"/>
  <c r="O85" i="8" s="1"/>
  <c r="J105" i="8"/>
  <c r="K105" i="8" s="1"/>
  <c r="I105" i="8"/>
  <c r="G106" i="8"/>
  <c r="M106" i="8" s="1"/>
  <c r="J108" i="2"/>
  <c r="K108" i="2" s="1"/>
  <c r="I108" i="2"/>
  <c r="G109" i="2"/>
  <c r="M109" i="2" s="1"/>
  <c r="U84" i="8" l="1"/>
  <c r="W84" i="8" s="1"/>
  <c r="P85" i="8" s="1"/>
  <c r="N85" i="8" s="1"/>
  <c r="L106" i="8"/>
  <c r="H106" i="8"/>
  <c r="Q85" i="8"/>
  <c r="L109" i="2"/>
  <c r="H109" i="2"/>
  <c r="T85" i="8" l="1"/>
  <c r="S85" i="8" s="1"/>
  <c r="U85" i="8" s="1"/>
  <c r="W85" i="8" s="1"/>
  <c r="P86" i="8" s="1"/>
  <c r="J106" i="8"/>
  <c r="K106" i="8" s="1"/>
  <c r="I106" i="8"/>
  <c r="G107" i="8"/>
  <c r="M107" i="8" s="1"/>
  <c r="J109" i="2"/>
  <c r="K109" i="2" s="1"/>
  <c r="G110" i="2"/>
  <c r="M110" i="2" s="1"/>
  <c r="I109" i="2"/>
  <c r="T86" i="8" l="1"/>
  <c r="L107" i="8"/>
  <c r="H107" i="8"/>
  <c r="R85" i="8"/>
  <c r="V85" i="8" s="1"/>
  <c r="O86" i="8" s="1"/>
  <c r="L110" i="2"/>
  <c r="H110" i="2"/>
  <c r="J107" i="8" l="1"/>
  <c r="K107" i="8" s="1"/>
  <c r="I107" i="8"/>
  <c r="G108" i="8"/>
  <c r="M108" i="8" s="1"/>
  <c r="Q86" i="8"/>
  <c r="N86" i="8"/>
  <c r="J110" i="2"/>
  <c r="K110" i="2" s="1"/>
  <c r="G111" i="2"/>
  <c r="M111" i="2" s="1"/>
  <c r="I110" i="2"/>
  <c r="S86" i="8" l="1"/>
  <c r="R86" i="8" s="1"/>
  <c r="V86" i="8" s="1"/>
  <c r="O87" i="8" s="1"/>
  <c r="H108" i="8"/>
  <c r="L108" i="8"/>
  <c r="L111" i="2"/>
  <c r="H111" i="2"/>
  <c r="J108" i="8" l="1"/>
  <c r="K108" i="8" s="1"/>
  <c r="I108" i="8"/>
  <c r="G109" i="8"/>
  <c r="M109" i="8" s="1"/>
  <c r="Q87" i="8"/>
  <c r="U86" i="8"/>
  <c r="W86" i="8" s="1"/>
  <c r="P87" i="8" s="1"/>
  <c r="N87" i="8" s="1"/>
  <c r="G112" i="2"/>
  <c r="M112" i="2" s="1"/>
  <c r="I111" i="2"/>
  <c r="J111" i="2"/>
  <c r="K111" i="2" s="1"/>
  <c r="H109" i="8" l="1"/>
  <c r="L109" i="8"/>
  <c r="T87" i="8"/>
  <c r="L112" i="2"/>
  <c r="H112" i="2"/>
  <c r="S87" i="8" l="1"/>
  <c r="U87" i="8" s="1"/>
  <c r="W87" i="8" s="1"/>
  <c r="P88" i="8" s="1"/>
  <c r="J109" i="8"/>
  <c r="K109" i="8" s="1"/>
  <c r="I109" i="8"/>
  <c r="G110" i="8"/>
  <c r="M110" i="8" s="1"/>
  <c r="I112" i="2"/>
  <c r="J112" i="2"/>
  <c r="K112" i="2" s="1"/>
  <c r="G113" i="2"/>
  <c r="M113" i="2" s="1"/>
  <c r="H110" i="8" l="1"/>
  <c r="L110" i="8"/>
  <c r="T88" i="8"/>
  <c r="R87" i="8"/>
  <c r="V87" i="8" s="1"/>
  <c r="O88" i="8" s="1"/>
  <c r="L113" i="2"/>
  <c r="H113" i="2"/>
  <c r="N88" i="8" l="1"/>
  <c r="Q88" i="8"/>
  <c r="S88" i="8" s="1"/>
  <c r="R88" i="8" s="1"/>
  <c r="V88" i="8" s="1"/>
  <c r="O89" i="8" s="1"/>
  <c r="I110" i="8"/>
  <c r="G111" i="8"/>
  <c r="M111" i="8" s="1"/>
  <c r="J110" i="8"/>
  <c r="K110" i="8" s="1"/>
  <c r="J113" i="2"/>
  <c r="K113" i="2" s="1"/>
  <c r="I113" i="2"/>
  <c r="G114" i="2"/>
  <c r="M114" i="2" s="1"/>
  <c r="Q89" i="8" l="1"/>
  <c r="U88" i="8"/>
  <c r="W88" i="8" s="1"/>
  <c r="P89" i="8" s="1"/>
  <c r="H111" i="8"/>
  <c r="L111" i="8"/>
  <c r="L114" i="2"/>
  <c r="H114" i="2"/>
  <c r="G112" i="8" l="1"/>
  <c r="M112" i="8" s="1"/>
  <c r="I111" i="8"/>
  <c r="J111" i="8"/>
  <c r="K111" i="8" s="1"/>
  <c r="T89" i="8"/>
  <c r="N89" i="8"/>
  <c r="I114" i="2"/>
  <c r="G115" i="2"/>
  <c r="M115" i="2" s="1"/>
  <c r="J114" i="2"/>
  <c r="K114" i="2" s="1"/>
  <c r="S89" i="8" l="1"/>
  <c r="U89" i="8" s="1"/>
  <c r="W89" i="8" s="1"/>
  <c r="P90" i="8" s="1"/>
  <c r="L112" i="8"/>
  <c r="H112" i="8"/>
  <c r="L115" i="2"/>
  <c r="H115" i="2"/>
  <c r="R89" i="8" l="1"/>
  <c r="V89" i="8" s="1"/>
  <c r="O90" i="8" s="1"/>
  <c r="Q90" i="8" s="1"/>
  <c r="G113" i="8"/>
  <c r="M113" i="8" s="1"/>
  <c r="J112" i="8"/>
  <c r="K112" i="8" s="1"/>
  <c r="I112" i="8"/>
  <c r="T90" i="8"/>
  <c r="G116" i="2"/>
  <c r="M116" i="2" s="1"/>
  <c r="I115" i="2"/>
  <c r="J115" i="2"/>
  <c r="K115" i="2" s="1"/>
  <c r="N90" i="8" l="1"/>
  <c r="S90" i="8"/>
  <c r="U90" i="8" s="1"/>
  <c r="W90" i="8" s="1"/>
  <c r="P91" i="8" s="1"/>
  <c r="L113" i="8"/>
  <c r="H113" i="8"/>
  <c r="L116" i="2"/>
  <c r="H116" i="2"/>
  <c r="R90" i="8" l="1"/>
  <c r="V90" i="8" s="1"/>
  <c r="O91" i="8" s="1"/>
  <c r="Q91" i="8" s="1"/>
  <c r="T91" i="8"/>
  <c r="J113" i="8"/>
  <c r="K113" i="8" s="1"/>
  <c r="G114" i="8"/>
  <c r="M114" i="8" s="1"/>
  <c r="I113" i="8"/>
  <c r="G117" i="2"/>
  <c r="M117" i="2" s="1"/>
  <c r="J116" i="2"/>
  <c r="K116" i="2" s="1"/>
  <c r="I116" i="2"/>
  <c r="N91" i="8" l="1"/>
  <c r="L114" i="8"/>
  <c r="H114" i="8"/>
  <c r="S91" i="8"/>
  <c r="R91" i="8" s="1"/>
  <c r="V91" i="8" s="1"/>
  <c r="O92" i="8" s="1"/>
  <c r="L117" i="2"/>
  <c r="H117" i="2"/>
  <c r="U91" i="8" l="1"/>
  <c r="W91" i="8" s="1"/>
  <c r="P92" i="8" s="1"/>
  <c r="T92" i="8" s="1"/>
  <c r="J114" i="8"/>
  <c r="K114" i="8" s="1"/>
  <c r="I114" i="8"/>
  <c r="G115" i="8"/>
  <c r="M115" i="8" s="1"/>
  <c r="Q92" i="8"/>
  <c r="G118" i="2"/>
  <c r="M118" i="2" s="1"/>
  <c r="I117" i="2"/>
  <c r="J117" i="2"/>
  <c r="K117" i="2" s="1"/>
  <c r="N92" i="8" l="1"/>
  <c r="L115" i="8"/>
  <c r="H115" i="8"/>
  <c r="S92" i="8"/>
  <c r="R92" i="8" s="1"/>
  <c r="V92" i="8" s="1"/>
  <c r="O93" i="8" s="1"/>
  <c r="L118" i="2"/>
  <c r="H118" i="2"/>
  <c r="Q93" i="8" l="1"/>
  <c r="U92" i="8"/>
  <c r="W92" i="8" s="1"/>
  <c r="P93" i="8" s="1"/>
  <c r="J115" i="8"/>
  <c r="K115" i="8" s="1"/>
  <c r="I115" i="8"/>
  <c r="G116" i="8"/>
  <c r="M116" i="8" s="1"/>
  <c r="J118" i="2"/>
  <c r="K118" i="2" s="1"/>
  <c r="I118" i="2"/>
  <c r="G119" i="2"/>
  <c r="M119" i="2" s="1"/>
  <c r="T93" i="8" l="1"/>
  <c r="N93" i="8"/>
  <c r="H116" i="8"/>
  <c r="L116" i="8"/>
  <c r="L119" i="2"/>
  <c r="H119" i="2"/>
  <c r="J116" i="8" l="1"/>
  <c r="K116" i="8" s="1"/>
  <c r="I116" i="8"/>
  <c r="G117" i="8"/>
  <c r="M117" i="8" s="1"/>
  <c r="S93" i="8"/>
  <c r="U93" i="8" s="1"/>
  <c r="W93" i="8" s="1"/>
  <c r="P94" i="8" s="1"/>
  <c r="J119" i="2"/>
  <c r="K119" i="2" s="1"/>
  <c r="G120" i="2"/>
  <c r="M120" i="2" s="1"/>
  <c r="I119" i="2"/>
  <c r="R93" i="8" l="1"/>
  <c r="V93" i="8" s="1"/>
  <c r="O94" i="8" s="1"/>
  <c r="H117" i="8"/>
  <c r="L117" i="8"/>
  <c r="T94" i="8"/>
  <c r="L120" i="2"/>
  <c r="H120" i="2"/>
  <c r="J117" i="8" l="1"/>
  <c r="K117" i="8" s="1"/>
  <c r="I117" i="8"/>
  <c r="G118" i="8"/>
  <c r="M118" i="8" s="1"/>
  <c r="Q94" i="8"/>
  <c r="S94" i="8" s="1"/>
  <c r="R94" i="8" s="1"/>
  <c r="V94" i="8" s="1"/>
  <c r="O95" i="8" s="1"/>
  <c r="N94" i="8"/>
  <c r="I120" i="2"/>
  <c r="G121" i="2"/>
  <c r="M121" i="2" s="1"/>
  <c r="J120" i="2"/>
  <c r="K120" i="2" s="1"/>
  <c r="Q95" i="8" l="1"/>
  <c r="H118" i="8"/>
  <c r="L118" i="8"/>
  <c r="U94" i="8"/>
  <c r="W94" i="8" s="1"/>
  <c r="P95" i="8" s="1"/>
  <c r="L121" i="2"/>
  <c r="H121" i="2"/>
  <c r="T95" i="8" l="1"/>
  <c r="I118" i="8"/>
  <c r="G119" i="8"/>
  <c r="M119" i="8" s="1"/>
  <c r="J118" i="8"/>
  <c r="K118" i="8" s="1"/>
  <c r="N95" i="8"/>
  <c r="I121" i="2"/>
  <c r="J121" i="2"/>
  <c r="K121" i="2" s="1"/>
  <c r="G122" i="2"/>
  <c r="M122" i="2" s="1"/>
  <c r="H119" i="8" l="1"/>
  <c r="L119" i="8"/>
  <c r="S95" i="8"/>
  <c r="U95" i="8" s="1"/>
  <c r="W95" i="8" s="1"/>
  <c r="P96" i="8" s="1"/>
  <c r="L122" i="2"/>
  <c r="H122" i="2"/>
  <c r="T96" i="8" l="1"/>
  <c r="R95" i="8"/>
  <c r="V95" i="8" s="1"/>
  <c r="O96" i="8" s="1"/>
  <c r="G120" i="8"/>
  <c r="M120" i="8" s="1"/>
  <c r="I119" i="8"/>
  <c r="J119" i="8"/>
  <c r="K119" i="8" s="1"/>
  <c r="G123" i="2"/>
  <c r="M123" i="2" s="1"/>
  <c r="J122" i="2"/>
  <c r="K122" i="2" s="1"/>
  <c r="I122" i="2"/>
  <c r="L120" i="8" l="1"/>
  <c r="H120" i="8"/>
  <c r="N96" i="8"/>
  <c r="Q96" i="8"/>
  <c r="S96" i="8" s="1"/>
  <c r="R96" i="8" s="1"/>
  <c r="V96" i="8" s="1"/>
  <c r="O97" i="8" s="1"/>
  <c r="L123" i="2"/>
  <c r="H123" i="2"/>
  <c r="Q97" i="8" l="1"/>
  <c r="U96" i="8"/>
  <c r="W96" i="8" s="1"/>
  <c r="P97" i="8" s="1"/>
  <c r="G121" i="8"/>
  <c r="M121" i="8" s="1"/>
  <c r="J120" i="8"/>
  <c r="K120" i="8" s="1"/>
  <c r="I120" i="8"/>
  <c r="I123" i="2"/>
  <c r="J123" i="2"/>
  <c r="K123" i="2" s="1"/>
  <c r="G124" i="2"/>
  <c r="M124" i="2" s="1"/>
  <c r="T97" i="8" l="1"/>
  <c r="N97" i="8"/>
  <c r="L121" i="8"/>
  <c r="H121" i="8"/>
  <c r="L124" i="2"/>
  <c r="H124" i="2"/>
  <c r="J121" i="8" l="1"/>
  <c r="K121" i="8" s="1"/>
  <c r="G122" i="8"/>
  <c r="M122" i="8" s="1"/>
  <c r="I121" i="8"/>
  <c r="S97" i="8"/>
  <c r="U97" i="8" s="1"/>
  <c r="W97" i="8" s="1"/>
  <c r="P98" i="8" s="1"/>
  <c r="G125" i="2"/>
  <c r="M125" i="2" s="1"/>
  <c r="J124" i="2"/>
  <c r="K124" i="2" s="1"/>
  <c r="I124" i="2"/>
  <c r="R97" i="8" l="1"/>
  <c r="V97" i="8" s="1"/>
  <c r="O98" i="8" s="1"/>
  <c r="L122" i="8"/>
  <c r="H122" i="8"/>
  <c r="T98" i="8"/>
  <c r="L125" i="2"/>
  <c r="H125" i="2"/>
  <c r="G123" i="8" l="1"/>
  <c r="M123" i="8" s="1"/>
  <c r="J122" i="8"/>
  <c r="K122" i="8" s="1"/>
  <c r="I122" i="8"/>
  <c r="Q98" i="8"/>
  <c r="S98" i="8" s="1"/>
  <c r="R98" i="8" s="1"/>
  <c r="V98" i="8" s="1"/>
  <c r="O99" i="8" s="1"/>
  <c r="N98" i="8"/>
  <c r="I125" i="2"/>
  <c r="G126" i="2"/>
  <c r="M126" i="2" s="1"/>
  <c r="J125" i="2"/>
  <c r="K125" i="2" s="1"/>
  <c r="Q99" i="8" l="1"/>
  <c r="U98" i="8"/>
  <c r="W98" i="8" s="1"/>
  <c r="P99" i="8" s="1"/>
  <c r="L123" i="8"/>
  <c r="H123" i="8"/>
  <c r="L126" i="2"/>
  <c r="H126" i="2"/>
  <c r="G124" i="8" l="1"/>
  <c r="M124" i="8" s="1"/>
  <c r="J123" i="8"/>
  <c r="K123" i="8" s="1"/>
  <c r="I123" i="8"/>
  <c r="T99" i="8"/>
  <c r="N99" i="8"/>
  <c r="J126" i="2"/>
  <c r="K126" i="2" s="1"/>
  <c r="G127" i="2"/>
  <c r="M127" i="2" s="1"/>
  <c r="I126" i="2"/>
  <c r="S99" i="8" l="1"/>
  <c r="U99" i="8" s="1"/>
  <c r="W99" i="8" s="1"/>
  <c r="P100" i="8" s="1"/>
  <c r="L124" i="8"/>
  <c r="H124" i="8"/>
  <c r="L127" i="2"/>
  <c r="H127" i="2"/>
  <c r="G125" i="8" l="1"/>
  <c r="M125" i="8" s="1"/>
  <c r="J124" i="8"/>
  <c r="K124" i="8" s="1"/>
  <c r="I124" i="8"/>
  <c r="T100" i="8"/>
  <c r="R99" i="8"/>
  <c r="V99" i="8" s="1"/>
  <c r="O100" i="8" s="1"/>
  <c r="I127" i="2"/>
  <c r="J127" i="2"/>
  <c r="K127" i="2" s="1"/>
  <c r="G128" i="2"/>
  <c r="M128" i="2" s="1"/>
  <c r="Q100" i="8" l="1"/>
  <c r="N100" i="8"/>
  <c r="H125" i="8"/>
  <c r="L125" i="8"/>
  <c r="L128" i="2"/>
  <c r="H128" i="2"/>
  <c r="G126" i="8" l="1"/>
  <c r="M126" i="8" s="1"/>
  <c r="I125" i="8"/>
  <c r="J125" i="8"/>
  <c r="K125" i="8" s="1"/>
  <c r="S100" i="8"/>
  <c r="R100" i="8" s="1"/>
  <c r="V100" i="8" s="1"/>
  <c r="O101" i="8" s="1"/>
  <c r="I128" i="2"/>
  <c r="G129" i="2"/>
  <c r="M129" i="2" s="1"/>
  <c r="J128" i="2"/>
  <c r="K128" i="2" s="1"/>
  <c r="Q101" i="8" l="1"/>
  <c r="L126" i="8"/>
  <c r="H126" i="8"/>
  <c r="U100" i="8"/>
  <c r="W100" i="8" s="1"/>
  <c r="P101" i="8" s="1"/>
  <c r="L129" i="2"/>
  <c r="H129" i="2"/>
  <c r="I126" i="8" l="1"/>
  <c r="G127" i="8"/>
  <c r="M127" i="8" s="1"/>
  <c r="J126" i="8"/>
  <c r="K126" i="8" s="1"/>
  <c r="T101" i="8"/>
  <c r="N101" i="8"/>
  <c r="G130" i="2"/>
  <c r="M130" i="2" s="1"/>
  <c r="J129" i="2"/>
  <c r="K129" i="2" s="1"/>
  <c r="I129" i="2"/>
  <c r="S101" i="8" l="1"/>
  <c r="U101" i="8" s="1"/>
  <c r="W101" i="8" s="1"/>
  <c r="P102" i="8" s="1"/>
  <c r="H127" i="8"/>
  <c r="L127" i="8"/>
  <c r="L130" i="2"/>
  <c r="H130" i="2"/>
  <c r="J127" i="8" l="1"/>
  <c r="K127" i="8" s="1"/>
  <c r="I127" i="8"/>
  <c r="G128" i="8"/>
  <c r="M128" i="8" s="1"/>
  <c r="T102" i="8"/>
  <c r="R101" i="8"/>
  <c r="V101" i="8" s="1"/>
  <c r="O102" i="8" s="1"/>
  <c r="G131" i="2"/>
  <c r="M131" i="2" s="1"/>
  <c r="I130" i="2"/>
  <c r="J130" i="2"/>
  <c r="K130" i="2" s="1"/>
  <c r="L128" i="8" l="1"/>
  <c r="H128" i="8"/>
  <c r="Q102" i="8"/>
  <c r="N102" i="8"/>
  <c r="L131" i="2"/>
  <c r="H131" i="2"/>
  <c r="J128" i="8" l="1"/>
  <c r="K128" i="8" s="1"/>
  <c r="I128" i="8"/>
  <c r="G129" i="8"/>
  <c r="M129" i="8" s="1"/>
  <c r="S102" i="8"/>
  <c r="R102" i="8" s="1"/>
  <c r="V102" i="8" s="1"/>
  <c r="O103" i="8" s="1"/>
  <c r="I131" i="2"/>
  <c r="J131" i="2"/>
  <c r="K131" i="2" s="1"/>
  <c r="G132" i="2"/>
  <c r="M132" i="2" s="1"/>
  <c r="Q103" i="8" l="1"/>
  <c r="H129" i="8"/>
  <c r="L129" i="8"/>
  <c r="U102" i="8"/>
  <c r="W102" i="8" s="1"/>
  <c r="P103" i="8" s="1"/>
  <c r="L132" i="2"/>
  <c r="H132" i="2"/>
  <c r="T103" i="8" l="1"/>
  <c r="I129" i="8"/>
  <c r="G130" i="8"/>
  <c r="M130" i="8" s="1"/>
  <c r="J129" i="8"/>
  <c r="K129" i="8" s="1"/>
  <c r="N103" i="8"/>
  <c r="G133" i="2"/>
  <c r="M133" i="2" s="1"/>
  <c r="I132" i="2"/>
  <c r="J132" i="2"/>
  <c r="K132" i="2" s="1"/>
  <c r="H130" i="8" l="1"/>
  <c r="L130" i="8"/>
  <c r="S103" i="8"/>
  <c r="U103" i="8" s="1"/>
  <c r="W103" i="8" s="1"/>
  <c r="P104" i="8" s="1"/>
  <c r="L133" i="2"/>
  <c r="H133" i="2"/>
  <c r="T104" i="8" l="1"/>
  <c r="R103" i="8"/>
  <c r="V103" i="8" s="1"/>
  <c r="O104" i="8" s="1"/>
  <c r="G131" i="8"/>
  <c r="M131" i="8" s="1"/>
  <c r="J130" i="8"/>
  <c r="K130" i="8" s="1"/>
  <c r="I130" i="8"/>
  <c r="J133" i="2"/>
  <c r="K133" i="2" s="1"/>
  <c r="G134" i="2"/>
  <c r="M134" i="2" s="1"/>
  <c r="I133" i="2"/>
  <c r="N104" i="8" l="1"/>
  <c r="Q104" i="8"/>
  <c r="S104" i="8" s="1"/>
  <c r="R104" i="8" s="1"/>
  <c r="V104" i="8" s="1"/>
  <c r="O105" i="8" s="1"/>
  <c r="L131" i="8"/>
  <c r="H131" i="8"/>
  <c r="L134" i="2"/>
  <c r="H134" i="2"/>
  <c r="Q105" i="8" l="1"/>
  <c r="I131" i="8"/>
  <c r="J131" i="8"/>
  <c r="K131" i="8" s="1"/>
  <c r="G132" i="8"/>
  <c r="M132" i="8" s="1"/>
  <c r="U104" i="8"/>
  <c r="W104" i="8" s="1"/>
  <c r="P105" i="8" s="1"/>
  <c r="J134" i="2"/>
  <c r="K134" i="2" s="1"/>
  <c r="G135" i="2"/>
  <c r="M135" i="2" s="1"/>
  <c r="I134" i="2"/>
  <c r="L132" i="8" l="1"/>
  <c r="H132" i="8"/>
  <c r="T105" i="8"/>
  <c r="N105" i="8"/>
  <c r="L135" i="2"/>
  <c r="H135" i="2"/>
  <c r="S105" i="8" l="1"/>
  <c r="U105" i="8" s="1"/>
  <c r="W105" i="8" s="1"/>
  <c r="P106" i="8" s="1"/>
  <c r="G133" i="8"/>
  <c r="M133" i="8" s="1"/>
  <c r="J132" i="8"/>
  <c r="K132" i="8" s="1"/>
  <c r="I132" i="8"/>
  <c r="J135" i="2"/>
  <c r="K135" i="2" s="1"/>
  <c r="G136" i="2"/>
  <c r="M136" i="2" s="1"/>
  <c r="I135" i="2"/>
  <c r="L133" i="8" l="1"/>
  <c r="H133" i="8"/>
  <c r="T106" i="8"/>
  <c r="R105" i="8"/>
  <c r="V105" i="8" s="1"/>
  <c r="O106" i="8" s="1"/>
  <c r="L136" i="2"/>
  <c r="H136" i="2"/>
  <c r="Q106" i="8" l="1"/>
  <c r="S106" i="8" s="1"/>
  <c r="R106" i="8" s="1"/>
  <c r="V106" i="8" s="1"/>
  <c r="O107" i="8" s="1"/>
  <c r="N106" i="8"/>
  <c r="J133" i="8"/>
  <c r="K133" i="8" s="1"/>
  <c r="G134" i="8"/>
  <c r="M134" i="8" s="1"/>
  <c r="I133" i="8"/>
  <c r="G137" i="2"/>
  <c r="M137" i="2" s="1"/>
  <c r="J136" i="2"/>
  <c r="K136" i="2" s="1"/>
  <c r="I136" i="2"/>
  <c r="Q107" i="8" l="1"/>
  <c r="L134" i="8"/>
  <c r="H134" i="8"/>
  <c r="U106" i="8"/>
  <c r="W106" i="8" s="1"/>
  <c r="P107" i="8" s="1"/>
  <c r="L137" i="2"/>
  <c r="H137" i="2"/>
  <c r="T107" i="8" l="1"/>
  <c r="I134" i="8"/>
  <c r="J134" i="8"/>
  <c r="K134" i="8" s="1"/>
  <c r="G135" i="8"/>
  <c r="M135" i="8" s="1"/>
  <c r="N107" i="8"/>
  <c r="G138" i="2"/>
  <c r="M138" i="2" s="1"/>
  <c r="J137" i="2"/>
  <c r="K137" i="2" s="1"/>
  <c r="I137" i="2"/>
  <c r="H135" i="8" l="1"/>
  <c r="L135" i="8"/>
  <c r="S107" i="8"/>
  <c r="U107" i="8" s="1"/>
  <c r="W107" i="8" s="1"/>
  <c r="P108" i="8" s="1"/>
  <c r="L138" i="2"/>
  <c r="H138" i="2"/>
  <c r="T108" i="8" l="1"/>
  <c r="R107" i="8"/>
  <c r="V107" i="8" s="1"/>
  <c r="O108" i="8" s="1"/>
  <c r="J135" i="8"/>
  <c r="K135" i="8" s="1"/>
  <c r="I135" i="8"/>
  <c r="G136" i="8"/>
  <c r="M136" i="8" s="1"/>
  <c r="G139" i="2"/>
  <c r="M139" i="2" s="1"/>
  <c r="J138" i="2"/>
  <c r="K138" i="2" s="1"/>
  <c r="I138" i="2"/>
  <c r="Q108" i="8" l="1"/>
  <c r="S108" i="8" s="1"/>
  <c r="R108" i="8" s="1"/>
  <c r="V108" i="8" s="1"/>
  <c r="O109" i="8" s="1"/>
  <c r="N108" i="8"/>
  <c r="H136" i="8"/>
  <c r="L136" i="8"/>
  <c r="L139" i="2"/>
  <c r="H139" i="2"/>
  <c r="Q109" i="8" l="1"/>
  <c r="J136" i="8"/>
  <c r="K136" i="8" s="1"/>
  <c r="I136" i="8"/>
  <c r="G137" i="8"/>
  <c r="M137" i="8" s="1"/>
  <c r="U108" i="8"/>
  <c r="W108" i="8" s="1"/>
  <c r="P109" i="8" s="1"/>
  <c r="I139" i="2"/>
  <c r="G140" i="2"/>
  <c r="M140" i="2" s="1"/>
  <c r="J139" i="2"/>
  <c r="K139" i="2" s="1"/>
  <c r="T109" i="8" l="1"/>
  <c r="N109" i="8"/>
  <c r="H137" i="8"/>
  <c r="L137" i="8"/>
  <c r="L140" i="2"/>
  <c r="H140" i="2"/>
  <c r="I137" i="8" l="1"/>
  <c r="G138" i="8"/>
  <c r="M138" i="8" s="1"/>
  <c r="J137" i="8"/>
  <c r="K137" i="8" s="1"/>
  <c r="S109" i="8"/>
  <c r="U109" i="8" s="1"/>
  <c r="W109" i="8" s="1"/>
  <c r="P110" i="8" s="1"/>
  <c r="G141" i="2"/>
  <c r="M141" i="2" s="1"/>
  <c r="I140" i="2"/>
  <c r="J140" i="2"/>
  <c r="K140" i="2" s="1"/>
  <c r="R109" i="8" l="1"/>
  <c r="V109" i="8" s="1"/>
  <c r="O110" i="8" s="1"/>
  <c r="T110" i="8"/>
  <c r="H138" i="8"/>
  <c r="L138" i="8"/>
  <c r="L141" i="2"/>
  <c r="H141" i="2"/>
  <c r="G139" i="8" l="1"/>
  <c r="M139" i="8" s="1"/>
  <c r="J138" i="8"/>
  <c r="K138" i="8" s="1"/>
  <c r="I138" i="8"/>
  <c r="Q110" i="8"/>
  <c r="S110" i="8" s="1"/>
  <c r="R110" i="8" s="1"/>
  <c r="V110" i="8" s="1"/>
  <c r="O111" i="8" s="1"/>
  <c r="N110" i="8"/>
  <c r="J141" i="2"/>
  <c r="K141" i="2" s="1"/>
  <c r="I141" i="2"/>
  <c r="G142" i="2"/>
  <c r="M142" i="2" s="1"/>
  <c r="Q111" i="8" l="1"/>
  <c r="L139" i="8"/>
  <c r="H139" i="8"/>
  <c r="U110" i="8"/>
  <c r="W110" i="8" s="1"/>
  <c r="P111" i="8" s="1"/>
  <c r="L142" i="2"/>
  <c r="H142" i="2"/>
  <c r="J139" i="8" l="1"/>
  <c r="K139" i="8" s="1"/>
  <c r="I139" i="8"/>
  <c r="G140" i="8"/>
  <c r="M140" i="8" s="1"/>
  <c r="T111" i="8"/>
  <c r="N111" i="8"/>
  <c r="G143" i="2"/>
  <c r="M143" i="2" s="1"/>
  <c r="I142" i="2"/>
  <c r="J142" i="2"/>
  <c r="K142" i="2" s="1"/>
  <c r="S111" i="8" l="1"/>
  <c r="U111" i="8" s="1"/>
  <c r="W111" i="8" s="1"/>
  <c r="P112" i="8" s="1"/>
  <c r="L140" i="8"/>
  <c r="H140" i="8"/>
  <c r="L143" i="2"/>
  <c r="H143" i="2"/>
  <c r="T112" i="8" l="1"/>
  <c r="J140" i="8"/>
  <c r="K140" i="8" s="1"/>
  <c r="I140" i="8"/>
  <c r="G141" i="8"/>
  <c r="M141" i="8" s="1"/>
  <c r="R111" i="8"/>
  <c r="V111" i="8" s="1"/>
  <c r="O112" i="8" s="1"/>
  <c r="I143" i="2"/>
  <c r="J143" i="2"/>
  <c r="K143" i="2" s="1"/>
  <c r="G144" i="2"/>
  <c r="M144" i="2" s="1"/>
  <c r="L141" i="8" l="1"/>
  <c r="H141" i="8"/>
  <c r="N112" i="8"/>
  <c r="Q112" i="8"/>
  <c r="L144" i="2"/>
  <c r="H144" i="2"/>
  <c r="J141" i="8" l="1"/>
  <c r="K141" i="8" s="1"/>
  <c r="I141" i="8"/>
  <c r="G142" i="8"/>
  <c r="M142" i="8" s="1"/>
  <c r="S112" i="8"/>
  <c r="R112" i="8" s="1"/>
  <c r="V112" i="8" s="1"/>
  <c r="O113" i="8" s="1"/>
  <c r="G145" i="2"/>
  <c r="M145" i="2" s="1"/>
  <c r="J144" i="2"/>
  <c r="K144" i="2" s="1"/>
  <c r="I144" i="2"/>
  <c r="L142" i="8" l="1"/>
  <c r="H142" i="8"/>
  <c r="Q113" i="8"/>
  <c r="U112" i="8"/>
  <c r="W112" i="8" s="1"/>
  <c r="P113" i="8" s="1"/>
  <c r="N113" i="8" s="1"/>
  <c r="L145" i="2"/>
  <c r="H145" i="2"/>
  <c r="T113" i="8" l="1"/>
  <c r="J142" i="8"/>
  <c r="K142" i="8" s="1"/>
  <c r="I142" i="8"/>
  <c r="G143" i="8"/>
  <c r="M143" i="8" s="1"/>
  <c r="I145" i="2"/>
  <c r="J145" i="2"/>
  <c r="K145" i="2" s="1"/>
  <c r="G146" i="2"/>
  <c r="M146" i="2" s="1"/>
  <c r="L143" i="8" l="1"/>
  <c r="H143" i="8"/>
  <c r="S113" i="8"/>
  <c r="U113" i="8" s="1"/>
  <c r="W113" i="8" s="1"/>
  <c r="P114" i="8" s="1"/>
  <c r="L146" i="2"/>
  <c r="H146" i="2"/>
  <c r="R113" i="8" l="1"/>
  <c r="V113" i="8" s="1"/>
  <c r="O114" i="8" s="1"/>
  <c r="Q114" i="8" s="1"/>
  <c r="T114" i="8"/>
  <c r="J143" i="8"/>
  <c r="K143" i="8" s="1"/>
  <c r="I143" i="8"/>
  <c r="G144" i="8"/>
  <c r="M144" i="8" s="1"/>
  <c r="G147" i="2"/>
  <c r="M147" i="2" s="1"/>
  <c r="J146" i="2"/>
  <c r="K146" i="2" s="1"/>
  <c r="I146" i="2"/>
  <c r="N114" i="8" l="1"/>
  <c r="S114" i="8"/>
  <c r="R114" i="8" s="1"/>
  <c r="V114" i="8" s="1"/>
  <c r="O115" i="8" s="1"/>
  <c r="H144" i="8"/>
  <c r="L144" i="8"/>
  <c r="L147" i="2"/>
  <c r="H147" i="2"/>
  <c r="U114" i="8" l="1"/>
  <c r="W114" i="8" s="1"/>
  <c r="P115" i="8" s="1"/>
  <c r="T115" i="8" s="1"/>
  <c r="J144" i="8"/>
  <c r="K144" i="8" s="1"/>
  <c r="I144" i="8"/>
  <c r="G145" i="8"/>
  <c r="M145" i="8" s="1"/>
  <c r="Q115" i="8"/>
  <c r="I147" i="2"/>
  <c r="G148" i="2"/>
  <c r="M148" i="2" s="1"/>
  <c r="J147" i="2"/>
  <c r="K147" i="2" s="1"/>
  <c r="N115" i="8" l="1"/>
  <c r="H145" i="8"/>
  <c r="L145" i="8"/>
  <c r="S115" i="8"/>
  <c r="R115" i="8" s="1"/>
  <c r="V115" i="8" s="1"/>
  <c r="O116" i="8" s="1"/>
  <c r="L148" i="2"/>
  <c r="H148" i="2"/>
  <c r="U115" i="8" l="1"/>
  <c r="W115" i="8" s="1"/>
  <c r="P116" i="8" s="1"/>
  <c r="T116" i="8" s="1"/>
  <c r="Q116" i="8"/>
  <c r="J145" i="8"/>
  <c r="K145" i="8" s="1"/>
  <c r="I145" i="8"/>
  <c r="G146" i="8"/>
  <c r="M146" i="8" s="1"/>
  <c r="I148" i="2"/>
  <c r="G149" i="2"/>
  <c r="M149" i="2" s="1"/>
  <c r="J148" i="2"/>
  <c r="K148" i="2" s="1"/>
  <c r="N116" i="8" l="1"/>
  <c r="S116" i="8"/>
  <c r="R116" i="8" s="1"/>
  <c r="V116" i="8" s="1"/>
  <c r="O117" i="8" s="1"/>
  <c r="H146" i="8"/>
  <c r="L146" i="8"/>
  <c r="L149" i="2"/>
  <c r="H149" i="2"/>
  <c r="U116" i="8" l="1"/>
  <c r="W116" i="8" s="1"/>
  <c r="P117" i="8" s="1"/>
  <c r="N117" i="8" s="1"/>
  <c r="Q117" i="8"/>
  <c r="I146" i="8"/>
  <c r="G147" i="8"/>
  <c r="M147" i="8" s="1"/>
  <c r="J146" i="8"/>
  <c r="K146" i="8" s="1"/>
  <c r="J149" i="2"/>
  <c r="K149" i="2" s="1"/>
  <c r="G150" i="2"/>
  <c r="M150" i="2" s="1"/>
  <c r="I149" i="2"/>
  <c r="T117" i="8" l="1"/>
  <c r="S117" i="8" s="1"/>
  <c r="R117" i="8" s="1"/>
  <c r="V117" i="8" s="1"/>
  <c r="O118" i="8" s="1"/>
  <c r="H147" i="8"/>
  <c r="L147" i="8"/>
  <c r="L150" i="2"/>
  <c r="H150" i="2"/>
  <c r="Q118" i="8" l="1"/>
  <c r="G148" i="8"/>
  <c r="M148" i="8" s="1"/>
  <c r="I147" i="8"/>
  <c r="J147" i="8"/>
  <c r="K147" i="8" s="1"/>
  <c r="U117" i="8"/>
  <c r="W117" i="8" s="1"/>
  <c r="P118" i="8" s="1"/>
  <c r="N118" i="8" s="1"/>
  <c r="J150" i="2"/>
  <c r="K150" i="2" s="1"/>
  <c r="I150" i="2"/>
  <c r="G151" i="2"/>
  <c r="M151" i="2" s="1"/>
  <c r="L148" i="8" l="1"/>
  <c r="H148" i="8"/>
  <c r="T118" i="8"/>
  <c r="L151" i="2"/>
  <c r="H151" i="2"/>
  <c r="G149" i="8" l="1"/>
  <c r="M149" i="8" s="1"/>
  <c r="J148" i="8"/>
  <c r="K148" i="8" s="1"/>
  <c r="I148" i="8"/>
  <c r="S118" i="8"/>
  <c r="U118" i="8" s="1"/>
  <c r="W118" i="8" s="1"/>
  <c r="P119" i="8" s="1"/>
  <c r="J151" i="2"/>
  <c r="K151" i="2" s="1"/>
  <c r="G152" i="2"/>
  <c r="M152" i="2" s="1"/>
  <c r="I151" i="2"/>
  <c r="R118" i="8" l="1"/>
  <c r="V118" i="8" s="1"/>
  <c r="O119" i="8" s="1"/>
  <c r="T119" i="8"/>
  <c r="L149" i="8"/>
  <c r="H149" i="8"/>
  <c r="L152" i="2"/>
  <c r="H152" i="2"/>
  <c r="J149" i="8" l="1"/>
  <c r="K149" i="8" s="1"/>
  <c r="I149" i="8"/>
  <c r="G150" i="8"/>
  <c r="M150" i="8" s="1"/>
  <c r="N119" i="8"/>
  <c r="Q119" i="8"/>
  <c r="S119" i="8" s="1"/>
  <c r="R119" i="8" s="1"/>
  <c r="V119" i="8" s="1"/>
  <c r="O120" i="8" s="1"/>
  <c r="J152" i="2"/>
  <c r="K152" i="2" s="1"/>
  <c r="G153" i="2"/>
  <c r="M153" i="2" s="1"/>
  <c r="I152" i="2"/>
  <c r="Q120" i="8" l="1"/>
  <c r="U119" i="8"/>
  <c r="W119" i="8" s="1"/>
  <c r="P120" i="8" s="1"/>
  <c r="L150" i="8"/>
  <c r="H150" i="8"/>
  <c r="L153" i="2"/>
  <c r="H153" i="2"/>
  <c r="J150" i="8" l="1"/>
  <c r="K150" i="8" s="1"/>
  <c r="I150" i="8"/>
  <c r="G151" i="8"/>
  <c r="M151" i="8" s="1"/>
  <c r="T120" i="8"/>
  <c r="N120" i="8"/>
  <c r="J153" i="2"/>
  <c r="K153" i="2" s="1"/>
  <c r="G154" i="2"/>
  <c r="M154" i="2" s="1"/>
  <c r="I153" i="2"/>
  <c r="S120" i="8" l="1"/>
  <c r="U120" i="8" s="1"/>
  <c r="W120" i="8" s="1"/>
  <c r="P121" i="8" s="1"/>
  <c r="L151" i="8"/>
  <c r="H151" i="8"/>
  <c r="L154" i="2"/>
  <c r="H154" i="2"/>
  <c r="J151" i="8" l="1"/>
  <c r="K151" i="8" s="1"/>
  <c r="I151" i="8"/>
  <c r="G152" i="8"/>
  <c r="M152" i="8" s="1"/>
  <c r="R120" i="8"/>
  <c r="V120" i="8" s="1"/>
  <c r="O121" i="8" s="1"/>
  <c r="T121" i="8"/>
  <c r="I154" i="2"/>
  <c r="J154" i="2"/>
  <c r="K154" i="2" s="1"/>
  <c r="G155" i="2"/>
  <c r="M155" i="2" s="1"/>
  <c r="N121" i="8" l="1"/>
  <c r="Q121" i="8"/>
  <c r="S121" i="8" s="1"/>
  <c r="R121" i="8" s="1"/>
  <c r="V121" i="8" s="1"/>
  <c r="O122" i="8" s="1"/>
  <c r="H152" i="8"/>
  <c r="L152" i="8"/>
  <c r="L155" i="2"/>
  <c r="H155" i="2"/>
  <c r="Q122" i="8" l="1"/>
  <c r="J152" i="8"/>
  <c r="K152" i="8" s="1"/>
  <c r="I152" i="8"/>
  <c r="G153" i="8"/>
  <c r="M153" i="8" s="1"/>
  <c r="U121" i="8"/>
  <c r="W121" i="8" s="1"/>
  <c r="P122" i="8" s="1"/>
  <c r="I155" i="2"/>
  <c r="J155" i="2"/>
  <c r="K155" i="2" s="1"/>
  <c r="G156" i="2"/>
  <c r="M156" i="2" s="1"/>
  <c r="T122" i="8" l="1"/>
  <c r="N122" i="8"/>
  <c r="H153" i="8"/>
  <c r="L153" i="8"/>
  <c r="L156" i="2"/>
  <c r="H156" i="2"/>
  <c r="J153" i="8" l="1"/>
  <c r="K153" i="8" s="1"/>
  <c r="I153" i="8"/>
  <c r="G154" i="8"/>
  <c r="M154" i="8" s="1"/>
  <c r="S122" i="8"/>
  <c r="U122" i="8" s="1"/>
  <c r="W122" i="8" s="1"/>
  <c r="P123" i="8" s="1"/>
  <c r="G157" i="2"/>
  <c r="M157" i="2" s="1"/>
  <c r="J156" i="2"/>
  <c r="K156" i="2" s="1"/>
  <c r="I156" i="2"/>
  <c r="R122" i="8" l="1"/>
  <c r="V122" i="8" s="1"/>
  <c r="O123" i="8" s="1"/>
  <c r="N123" i="8" s="1"/>
  <c r="T123" i="8"/>
  <c r="H154" i="8"/>
  <c r="L154" i="8"/>
  <c r="L157" i="2"/>
  <c r="H157" i="2"/>
  <c r="Q123" i="8" l="1"/>
  <c r="S123" i="8" s="1"/>
  <c r="R123" i="8" s="1"/>
  <c r="V123" i="8" s="1"/>
  <c r="O124" i="8" s="1"/>
  <c r="I154" i="8"/>
  <c r="G155" i="8"/>
  <c r="M155" i="8" s="1"/>
  <c r="J154" i="8"/>
  <c r="K154" i="8" s="1"/>
  <c r="G158" i="2"/>
  <c r="M158" i="2" s="1"/>
  <c r="I157" i="2"/>
  <c r="J157" i="2"/>
  <c r="K157" i="2" s="1"/>
  <c r="U123" i="8" l="1"/>
  <c r="W123" i="8" s="1"/>
  <c r="P124" i="8" s="1"/>
  <c r="T124" i="8" s="1"/>
  <c r="Q124" i="8"/>
  <c r="H155" i="8"/>
  <c r="L155" i="8"/>
  <c r="L158" i="2"/>
  <c r="H158" i="2"/>
  <c r="N124" i="8" l="1"/>
  <c r="G156" i="8"/>
  <c r="M156" i="8" s="1"/>
  <c r="I155" i="8"/>
  <c r="J155" i="8"/>
  <c r="K155" i="8" s="1"/>
  <c r="S124" i="8"/>
  <c r="U124" i="8" s="1"/>
  <c r="W124" i="8" s="1"/>
  <c r="P125" i="8" s="1"/>
  <c r="J158" i="2"/>
  <c r="K158" i="2" s="1"/>
  <c r="G159" i="2"/>
  <c r="M159" i="2" s="1"/>
  <c r="I158" i="2"/>
  <c r="R124" i="8" l="1"/>
  <c r="V124" i="8" s="1"/>
  <c r="O125" i="8" s="1"/>
  <c r="Q125" i="8" s="1"/>
  <c r="T125" i="8"/>
  <c r="L156" i="8"/>
  <c r="H156" i="8"/>
  <c r="L159" i="2"/>
  <c r="H159" i="2"/>
  <c r="N125" i="8" l="1"/>
  <c r="G157" i="8"/>
  <c r="M157" i="8" s="1"/>
  <c r="J156" i="8"/>
  <c r="K156" i="8" s="1"/>
  <c r="I156" i="8"/>
  <c r="S125" i="8"/>
  <c r="U125" i="8" s="1"/>
  <c r="W125" i="8" s="1"/>
  <c r="P126" i="8" s="1"/>
  <c r="G160" i="2"/>
  <c r="M160" i="2" s="1"/>
  <c r="I159" i="2"/>
  <c r="J159" i="2"/>
  <c r="K159" i="2" s="1"/>
  <c r="R125" i="8" l="1"/>
  <c r="V125" i="8" s="1"/>
  <c r="O126" i="8" s="1"/>
  <c r="N126" i="8" s="1"/>
  <c r="T126" i="8"/>
  <c r="L157" i="8"/>
  <c r="H157" i="8"/>
  <c r="L160" i="2"/>
  <c r="H160" i="2"/>
  <c r="Q126" i="8" l="1"/>
  <c r="S126" i="8" s="1"/>
  <c r="R126" i="8" s="1"/>
  <c r="V126" i="8" s="1"/>
  <c r="O127" i="8" s="1"/>
  <c r="J157" i="8"/>
  <c r="K157" i="8" s="1"/>
  <c r="G158" i="8"/>
  <c r="M158" i="8" s="1"/>
  <c r="I157" i="8"/>
  <c r="I160" i="2"/>
  <c r="J160" i="2"/>
  <c r="K160" i="2" s="1"/>
  <c r="G161" i="2"/>
  <c r="M161" i="2" s="1"/>
  <c r="Q127" i="8" l="1"/>
  <c r="L158" i="8"/>
  <c r="H158" i="8"/>
  <c r="U126" i="8"/>
  <c r="W126" i="8" s="1"/>
  <c r="P127" i="8" s="1"/>
  <c r="L161" i="2"/>
  <c r="H161" i="2"/>
  <c r="T127" i="8" l="1"/>
  <c r="N127" i="8"/>
  <c r="J158" i="8"/>
  <c r="K158" i="8" s="1"/>
  <c r="I158" i="8"/>
  <c r="G159" i="8"/>
  <c r="M159" i="8" s="1"/>
  <c r="J161" i="2"/>
  <c r="K161" i="2" s="1"/>
  <c r="I161" i="2"/>
  <c r="G162" i="2"/>
  <c r="M162" i="2" s="1"/>
  <c r="S127" i="8" l="1"/>
  <c r="U127" i="8" s="1"/>
  <c r="W127" i="8" s="1"/>
  <c r="P128" i="8" s="1"/>
  <c r="L159" i="8"/>
  <c r="H159" i="8"/>
  <c r="L162" i="2"/>
  <c r="H162" i="2"/>
  <c r="R127" i="8" l="1"/>
  <c r="V127" i="8" s="1"/>
  <c r="O128" i="8" s="1"/>
  <c r="Q128" i="8" s="1"/>
  <c r="J159" i="8"/>
  <c r="K159" i="8" s="1"/>
  <c r="I159" i="8"/>
  <c r="G160" i="8"/>
  <c r="M160" i="8" s="1"/>
  <c r="T128" i="8"/>
  <c r="I162" i="2"/>
  <c r="G163" i="2"/>
  <c r="M163" i="2" s="1"/>
  <c r="J162" i="2"/>
  <c r="K162" i="2" s="1"/>
  <c r="N128" i="8" l="1"/>
  <c r="S128" i="8"/>
  <c r="R128" i="8" s="1"/>
  <c r="V128" i="8" s="1"/>
  <c r="O129" i="8" s="1"/>
  <c r="H160" i="8"/>
  <c r="L160" i="8"/>
  <c r="L163" i="2"/>
  <c r="H163" i="2"/>
  <c r="U128" i="8" l="1"/>
  <c r="W128" i="8" s="1"/>
  <c r="P129" i="8" s="1"/>
  <c r="T129" i="8" s="1"/>
  <c r="Q129" i="8"/>
  <c r="J160" i="8"/>
  <c r="K160" i="8" s="1"/>
  <c r="I160" i="8"/>
  <c r="G161" i="8"/>
  <c r="M161" i="8" s="1"/>
  <c r="I163" i="2"/>
  <c r="J163" i="2"/>
  <c r="K163" i="2" s="1"/>
  <c r="G164" i="2"/>
  <c r="M164" i="2" s="1"/>
  <c r="N129" i="8" l="1"/>
  <c r="S129" i="8"/>
  <c r="R129" i="8" s="1"/>
  <c r="V129" i="8" s="1"/>
  <c r="O130" i="8" s="1"/>
  <c r="H161" i="8"/>
  <c r="L161" i="8"/>
  <c r="L164" i="2"/>
  <c r="H164" i="2"/>
  <c r="U129" i="8" l="1"/>
  <c r="W129" i="8" s="1"/>
  <c r="P130" i="8" s="1"/>
  <c r="N130" i="8" s="1"/>
  <c r="Q130" i="8"/>
  <c r="J161" i="8"/>
  <c r="K161" i="8" s="1"/>
  <c r="I161" i="8"/>
  <c r="G162" i="8"/>
  <c r="M162" i="8" s="1"/>
  <c r="G165" i="2"/>
  <c r="M165" i="2" s="1"/>
  <c r="J164" i="2"/>
  <c r="K164" i="2" s="1"/>
  <c r="I164" i="2"/>
  <c r="T130" i="8" l="1"/>
  <c r="S130" i="8" s="1"/>
  <c r="R130" i="8" s="1"/>
  <c r="V130" i="8" s="1"/>
  <c r="O131" i="8" s="1"/>
  <c r="H162" i="8"/>
  <c r="L162" i="8"/>
  <c r="L165" i="2"/>
  <c r="H165" i="2"/>
  <c r="U130" i="8" l="1"/>
  <c r="W130" i="8" s="1"/>
  <c r="P131" i="8" s="1"/>
  <c r="T131" i="8" s="1"/>
  <c r="Q131" i="8"/>
  <c r="I162" i="8"/>
  <c r="G163" i="8"/>
  <c r="M163" i="8" s="1"/>
  <c r="J162" i="8"/>
  <c r="K162" i="8" s="1"/>
  <c r="I165" i="2"/>
  <c r="G166" i="2"/>
  <c r="M166" i="2" s="1"/>
  <c r="J165" i="2"/>
  <c r="K165" i="2" s="1"/>
  <c r="N131" i="8" l="1"/>
  <c r="S131" i="8"/>
  <c r="R131" i="8" s="1"/>
  <c r="V131" i="8" s="1"/>
  <c r="O132" i="8" s="1"/>
  <c r="H163" i="8"/>
  <c r="L163" i="8"/>
  <c r="L166" i="2"/>
  <c r="H166" i="2"/>
  <c r="U131" i="8" l="1"/>
  <c r="W131" i="8" s="1"/>
  <c r="P132" i="8" s="1"/>
  <c r="T132" i="8" s="1"/>
  <c r="G164" i="8"/>
  <c r="M164" i="8" s="1"/>
  <c r="I163" i="8"/>
  <c r="J163" i="8"/>
  <c r="K163" i="8" s="1"/>
  <c r="Q132" i="8"/>
  <c r="J166" i="2"/>
  <c r="K166" i="2" s="1"/>
  <c r="I166" i="2"/>
  <c r="G167" i="2"/>
  <c r="M167" i="2" s="1"/>
  <c r="N132" i="8" l="1"/>
  <c r="L164" i="8"/>
  <c r="H164" i="8"/>
  <c r="S132" i="8"/>
  <c r="U132" i="8" s="1"/>
  <c r="W132" i="8" s="1"/>
  <c r="P133" i="8" s="1"/>
  <c r="L167" i="2"/>
  <c r="H167" i="2"/>
  <c r="R132" i="8" l="1"/>
  <c r="V132" i="8" s="1"/>
  <c r="O133" i="8" s="1"/>
  <c r="Q133" i="8" s="1"/>
  <c r="T133" i="8"/>
  <c r="G165" i="8"/>
  <c r="M165" i="8" s="1"/>
  <c r="J164" i="8"/>
  <c r="K164" i="8" s="1"/>
  <c r="I164" i="8"/>
  <c r="I167" i="2"/>
  <c r="G168" i="2"/>
  <c r="M168" i="2" s="1"/>
  <c r="J167" i="2"/>
  <c r="K167" i="2" s="1"/>
  <c r="N133" i="8" l="1"/>
  <c r="L165" i="8"/>
  <c r="H165" i="8"/>
  <c r="S133" i="8"/>
  <c r="U133" i="8" s="1"/>
  <c r="W133" i="8" s="1"/>
  <c r="P134" i="8" s="1"/>
  <c r="L168" i="2"/>
  <c r="H168" i="2"/>
  <c r="T134" i="8" l="1"/>
  <c r="R133" i="8"/>
  <c r="V133" i="8" s="1"/>
  <c r="O134" i="8" s="1"/>
  <c r="J165" i="8"/>
  <c r="K165" i="8" s="1"/>
  <c r="G166" i="8"/>
  <c r="M166" i="8" s="1"/>
  <c r="I165" i="8"/>
  <c r="G169" i="2"/>
  <c r="M169" i="2" s="1"/>
  <c r="I168" i="2"/>
  <c r="J168" i="2"/>
  <c r="K168" i="2" s="1"/>
  <c r="L166" i="8" l="1"/>
  <c r="H166" i="8"/>
  <c r="Q134" i="8"/>
  <c r="S134" i="8" s="1"/>
  <c r="R134" i="8" s="1"/>
  <c r="V134" i="8" s="1"/>
  <c r="O135" i="8" s="1"/>
  <c r="N134" i="8"/>
  <c r="L169" i="2"/>
  <c r="H169" i="2"/>
  <c r="Q135" i="8" l="1"/>
  <c r="J166" i="8"/>
  <c r="K166" i="8" s="1"/>
  <c r="I166" i="8"/>
  <c r="G167" i="8"/>
  <c r="M167" i="8" s="1"/>
  <c r="U134" i="8"/>
  <c r="W134" i="8" s="1"/>
  <c r="P135" i="8" s="1"/>
  <c r="G170" i="2"/>
  <c r="M170" i="2" s="1"/>
  <c r="I169" i="2"/>
  <c r="J169" i="2"/>
  <c r="K169" i="2" s="1"/>
  <c r="L167" i="8" l="1"/>
  <c r="H167" i="8"/>
  <c r="T135" i="8"/>
  <c r="N135" i="8"/>
  <c r="L170" i="2"/>
  <c r="H170" i="2"/>
  <c r="S135" i="8" l="1"/>
  <c r="U135" i="8" s="1"/>
  <c r="W135" i="8" s="1"/>
  <c r="P136" i="8" s="1"/>
  <c r="J167" i="8"/>
  <c r="K167" i="8" s="1"/>
  <c r="I167" i="8"/>
  <c r="G168" i="8"/>
  <c r="M168" i="8" s="1"/>
  <c r="I170" i="2"/>
  <c r="J170" i="2"/>
  <c r="K170" i="2" s="1"/>
  <c r="G171" i="2"/>
  <c r="M171" i="2" s="1"/>
  <c r="R135" i="8" l="1"/>
  <c r="V135" i="8" s="1"/>
  <c r="O136" i="8" s="1"/>
  <c r="Q136" i="8" s="1"/>
  <c r="H168" i="8"/>
  <c r="L168" i="8"/>
  <c r="T136" i="8"/>
  <c r="L171" i="2"/>
  <c r="H171" i="2"/>
  <c r="N136" i="8" l="1"/>
  <c r="S136" i="8"/>
  <c r="R136" i="8" s="1"/>
  <c r="V136" i="8" s="1"/>
  <c r="O137" i="8" s="1"/>
  <c r="J168" i="8"/>
  <c r="K168" i="8" s="1"/>
  <c r="I168" i="8"/>
  <c r="G169" i="8"/>
  <c r="M169" i="8" s="1"/>
  <c r="I171" i="2"/>
  <c r="G172" i="2"/>
  <c r="M172" i="2" s="1"/>
  <c r="J171" i="2"/>
  <c r="K171" i="2" s="1"/>
  <c r="U136" i="8" l="1"/>
  <c r="W136" i="8" s="1"/>
  <c r="P137" i="8" s="1"/>
  <c r="N137" i="8" s="1"/>
  <c r="Q137" i="8"/>
  <c r="H169" i="8"/>
  <c r="L169" i="8"/>
  <c r="L172" i="2"/>
  <c r="H172" i="2"/>
  <c r="T137" i="8" l="1"/>
  <c r="S137" i="8" s="1"/>
  <c r="U137" i="8" s="1"/>
  <c r="W137" i="8" s="1"/>
  <c r="P138" i="8" s="1"/>
  <c r="J169" i="8"/>
  <c r="K169" i="8" s="1"/>
  <c r="I169" i="8"/>
  <c r="G170" i="8"/>
  <c r="M170" i="8" s="1"/>
  <c r="G173" i="2"/>
  <c r="M173" i="2" s="1"/>
  <c r="J172" i="2"/>
  <c r="K172" i="2" s="1"/>
  <c r="I172" i="2"/>
  <c r="T138" i="8" l="1"/>
  <c r="R137" i="8"/>
  <c r="V137" i="8" s="1"/>
  <c r="O138" i="8" s="1"/>
  <c r="H170" i="8"/>
  <c r="L170" i="8"/>
  <c r="L173" i="2"/>
  <c r="H173" i="2"/>
  <c r="I170" i="8" l="1"/>
  <c r="G171" i="8"/>
  <c r="M171" i="8" s="1"/>
  <c r="J170" i="8"/>
  <c r="K170" i="8" s="1"/>
  <c r="N138" i="8"/>
  <c r="Q138" i="8"/>
  <c r="S138" i="8" s="1"/>
  <c r="R138" i="8" s="1"/>
  <c r="V138" i="8" s="1"/>
  <c r="O139" i="8" s="1"/>
  <c r="G174" i="2"/>
  <c r="M174" i="2" s="1"/>
  <c r="J173" i="2"/>
  <c r="K173" i="2" s="1"/>
  <c r="I173" i="2"/>
  <c r="Q139" i="8" l="1"/>
  <c r="H171" i="8"/>
  <c r="L171" i="8"/>
  <c r="U138" i="8"/>
  <c r="W138" i="8" s="1"/>
  <c r="P139" i="8" s="1"/>
  <c r="L174" i="2"/>
  <c r="H174" i="2"/>
  <c r="T139" i="8" l="1"/>
  <c r="G172" i="8"/>
  <c r="M172" i="8" s="1"/>
  <c r="I171" i="8"/>
  <c r="J171" i="8"/>
  <c r="K171" i="8" s="1"/>
  <c r="N139" i="8"/>
  <c r="J174" i="2"/>
  <c r="K174" i="2" s="1"/>
  <c r="I174" i="2"/>
  <c r="G175" i="2"/>
  <c r="M175" i="2" s="1"/>
  <c r="L172" i="8" l="1"/>
  <c r="H172" i="8"/>
  <c r="S139" i="8"/>
  <c r="U139" i="8" s="1"/>
  <c r="W139" i="8" s="1"/>
  <c r="P140" i="8" s="1"/>
  <c r="L175" i="2"/>
  <c r="H175" i="2"/>
  <c r="T140" i="8" l="1"/>
  <c r="R139" i="8"/>
  <c r="V139" i="8" s="1"/>
  <c r="O140" i="8" s="1"/>
  <c r="G173" i="8"/>
  <c r="M173" i="8" s="1"/>
  <c r="I172" i="8"/>
  <c r="J172" i="8"/>
  <c r="K172" i="8" s="1"/>
  <c r="G176" i="2"/>
  <c r="M176" i="2" s="1"/>
  <c r="J175" i="2"/>
  <c r="K175" i="2" s="1"/>
  <c r="I175" i="2"/>
  <c r="L173" i="8" l="1"/>
  <c r="H173" i="8"/>
  <c r="N140" i="8"/>
  <c r="Q140" i="8"/>
  <c r="S140" i="8" s="1"/>
  <c r="R140" i="8" s="1"/>
  <c r="V140" i="8" s="1"/>
  <c r="O141" i="8" s="1"/>
  <c r="L176" i="2"/>
  <c r="H176" i="2"/>
  <c r="Q141" i="8" l="1"/>
  <c r="U140" i="8"/>
  <c r="W140" i="8" s="1"/>
  <c r="P141" i="8" s="1"/>
  <c r="J173" i="8"/>
  <c r="K173" i="8" s="1"/>
  <c r="I173" i="8"/>
  <c r="G174" i="8"/>
  <c r="M174" i="8" s="1"/>
  <c r="G177" i="2"/>
  <c r="M177" i="2" s="1"/>
  <c r="J176" i="2"/>
  <c r="K176" i="2" s="1"/>
  <c r="I176" i="2"/>
  <c r="L174" i="8" l="1"/>
  <c r="H174" i="8"/>
  <c r="T141" i="8"/>
  <c r="N141" i="8"/>
  <c r="L177" i="2"/>
  <c r="H177" i="2"/>
  <c r="S141" i="8" l="1"/>
  <c r="U141" i="8" s="1"/>
  <c r="W141" i="8" s="1"/>
  <c r="P142" i="8" s="1"/>
  <c r="J174" i="8"/>
  <c r="K174" i="8" s="1"/>
  <c r="I174" i="8"/>
  <c r="G175" i="8"/>
  <c r="M175" i="8" s="1"/>
  <c r="I177" i="2"/>
  <c r="G178" i="2"/>
  <c r="M178" i="2" s="1"/>
  <c r="J177" i="2"/>
  <c r="K177" i="2" s="1"/>
  <c r="R141" i="8" l="1"/>
  <c r="V141" i="8" s="1"/>
  <c r="O142" i="8" s="1"/>
  <c r="Q142" i="8" s="1"/>
  <c r="L175" i="8"/>
  <c r="H175" i="8"/>
  <c r="T142" i="8"/>
  <c r="L178" i="2"/>
  <c r="H178" i="2"/>
  <c r="N142" i="8" l="1"/>
  <c r="S142" i="8"/>
  <c r="R142" i="8" s="1"/>
  <c r="V142" i="8" s="1"/>
  <c r="O143" i="8" s="1"/>
  <c r="J175" i="8"/>
  <c r="K175" i="8" s="1"/>
  <c r="I175" i="8"/>
  <c r="G176" i="8"/>
  <c r="M176" i="8" s="1"/>
  <c r="G179" i="2"/>
  <c r="M179" i="2" s="1"/>
  <c r="I178" i="2"/>
  <c r="J178" i="2"/>
  <c r="K178" i="2" s="1"/>
  <c r="U142" i="8" l="1"/>
  <c r="W142" i="8" s="1"/>
  <c r="P143" i="8" s="1"/>
  <c r="N143" i="8" s="1"/>
  <c r="Q143" i="8"/>
  <c r="H176" i="8"/>
  <c r="L176" i="8"/>
  <c r="L179" i="2"/>
  <c r="H179" i="2"/>
  <c r="T143" i="8" l="1"/>
  <c r="S143" i="8" s="1"/>
  <c r="U143" i="8" s="1"/>
  <c r="W143" i="8" s="1"/>
  <c r="P144" i="8" s="1"/>
  <c r="J176" i="8"/>
  <c r="K176" i="8" s="1"/>
  <c r="I176" i="8"/>
  <c r="G177" i="8"/>
  <c r="M177" i="8" s="1"/>
  <c r="I179" i="2"/>
  <c r="G180" i="2"/>
  <c r="M180" i="2" s="1"/>
  <c r="J179" i="2"/>
  <c r="K179" i="2" s="1"/>
  <c r="T144" i="8" l="1"/>
  <c r="H177" i="8"/>
  <c r="L177" i="8"/>
  <c r="R143" i="8"/>
  <c r="V143" i="8" s="1"/>
  <c r="O144" i="8" s="1"/>
  <c r="L180" i="2"/>
  <c r="H180" i="2"/>
  <c r="Q144" i="8" l="1"/>
  <c r="S144" i="8" s="1"/>
  <c r="R144" i="8" s="1"/>
  <c r="V144" i="8" s="1"/>
  <c r="O145" i="8" s="1"/>
  <c r="N144" i="8"/>
  <c r="G178" i="8"/>
  <c r="M178" i="8" s="1"/>
  <c r="J177" i="8"/>
  <c r="K177" i="8" s="1"/>
  <c r="I177" i="8"/>
  <c r="G181" i="2"/>
  <c r="M181" i="2" s="1"/>
  <c r="I180" i="2"/>
  <c r="J180" i="2"/>
  <c r="K180" i="2" s="1"/>
  <c r="Q145" i="8" l="1"/>
  <c r="L178" i="8"/>
  <c r="H178" i="8"/>
  <c r="U144" i="8"/>
  <c r="W144" i="8" s="1"/>
  <c r="P145" i="8" s="1"/>
  <c r="L181" i="2"/>
  <c r="H181" i="2"/>
  <c r="T145" i="8" l="1"/>
  <c r="G179" i="8"/>
  <c r="M179" i="8" s="1"/>
  <c r="J178" i="8"/>
  <c r="K178" i="8" s="1"/>
  <c r="I178" i="8"/>
  <c r="N145" i="8"/>
  <c r="J181" i="2"/>
  <c r="K181" i="2" s="1"/>
  <c r="I181" i="2"/>
  <c r="G182" i="2"/>
  <c r="M182" i="2" s="1"/>
  <c r="H179" i="8" l="1"/>
  <c r="L179" i="8"/>
  <c r="S145" i="8"/>
  <c r="U145" i="8" s="1"/>
  <c r="W145" i="8" s="1"/>
  <c r="P146" i="8" s="1"/>
  <c r="L182" i="2"/>
  <c r="H182" i="2"/>
  <c r="I179" i="8" l="1"/>
  <c r="J179" i="8"/>
  <c r="K179" i="8" s="1"/>
  <c r="G180" i="8"/>
  <c r="M180" i="8" s="1"/>
  <c r="T146" i="8"/>
  <c r="R145" i="8"/>
  <c r="V145" i="8" s="1"/>
  <c r="O146" i="8" s="1"/>
  <c r="J182" i="2"/>
  <c r="K182" i="2" s="1"/>
  <c r="I182" i="2"/>
  <c r="G183" i="2"/>
  <c r="M183" i="2" s="1"/>
  <c r="Q146" i="8" l="1"/>
  <c r="N146" i="8"/>
  <c r="L180" i="8"/>
  <c r="H180" i="8"/>
  <c r="L183" i="2"/>
  <c r="H183" i="2"/>
  <c r="G181" i="8" l="1"/>
  <c r="M181" i="8" s="1"/>
  <c r="J180" i="8"/>
  <c r="K180" i="8" s="1"/>
  <c r="I180" i="8"/>
  <c r="S146" i="8"/>
  <c r="R146" i="8" s="1"/>
  <c r="V146" i="8" s="1"/>
  <c r="O147" i="8" s="1"/>
  <c r="J183" i="2"/>
  <c r="K183" i="2" s="1"/>
  <c r="I183" i="2"/>
  <c r="G184" i="2"/>
  <c r="M184" i="2" s="1"/>
  <c r="Q147" i="8" l="1"/>
  <c r="U146" i="8"/>
  <c r="W146" i="8" s="1"/>
  <c r="P147" i="8" s="1"/>
  <c r="L181" i="8"/>
  <c r="H181" i="8"/>
  <c r="L184" i="2"/>
  <c r="H184" i="2"/>
  <c r="G182" i="8" l="1"/>
  <c r="M182" i="8" s="1"/>
  <c r="J181" i="8"/>
  <c r="K181" i="8" s="1"/>
  <c r="I181" i="8"/>
  <c r="T147" i="8"/>
  <c r="N147" i="8"/>
  <c r="G185" i="2"/>
  <c r="M185" i="2" s="1"/>
  <c r="J184" i="2"/>
  <c r="K184" i="2" s="1"/>
  <c r="I184" i="2"/>
  <c r="S147" i="8" l="1"/>
  <c r="U147" i="8" s="1"/>
  <c r="W147" i="8" s="1"/>
  <c r="P148" i="8" s="1"/>
  <c r="L182" i="8"/>
  <c r="H182" i="8"/>
  <c r="L185" i="2"/>
  <c r="H185" i="2"/>
  <c r="J182" i="8" l="1"/>
  <c r="K182" i="8" s="1"/>
  <c r="I182" i="8"/>
  <c r="G183" i="8"/>
  <c r="M183" i="8" s="1"/>
  <c r="T148" i="8"/>
  <c r="R147" i="8"/>
  <c r="V147" i="8" s="1"/>
  <c r="O148" i="8" s="1"/>
  <c r="I185" i="2"/>
  <c r="G186" i="2"/>
  <c r="M186" i="2" s="1"/>
  <c r="J185" i="2"/>
  <c r="K185" i="2" s="1"/>
  <c r="L183" i="8" l="1"/>
  <c r="H183" i="8"/>
  <c r="N148" i="8"/>
  <c r="Q148" i="8"/>
  <c r="L186" i="2"/>
  <c r="H186" i="2"/>
  <c r="S148" i="8" l="1"/>
  <c r="R148" i="8" s="1"/>
  <c r="V148" i="8" s="1"/>
  <c r="O149" i="8" s="1"/>
  <c r="J183" i="8"/>
  <c r="K183" i="8" s="1"/>
  <c r="I183" i="8"/>
  <c r="G184" i="8"/>
  <c r="M184" i="8" s="1"/>
  <c r="G187" i="2"/>
  <c r="M187" i="2" s="1"/>
  <c r="J186" i="2"/>
  <c r="K186" i="2" s="1"/>
  <c r="I186" i="2"/>
  <c r="H184" i="8" l="1"/>
  <c r="L184" i="8"/>
  <c r="Q149" i="8"/>
  <c r="U148" i="8"/>
  <c r="W148" i="8" s="1"/>
  <c r="P149" i="8" s="1"/>
  <c r="L187" i="2"/>
  <c r="H187" i="2"/>
  <c r="T149" i="8" l="1"/>
  <c r="N149" i="8"/>
  <c r="I184" i="8"/>
  <c r="G185" i="8"/>
  <c r="M185" i="8" s="1"/>
  <c r="J184" i="8"/>
  <c r="K184" i="8" s="1"/>
  <c r="I187" i="2"/>
  <c r="J187" i="2"/>
  <c r="K187" i="2" s="1"/>
  <c r="G188" i="2"/>
  <c r="M188" i="2" s="1"/>
  <c r="S149" i="8" l="1"/>
  <c r="U149" i="8" s="1"/>
  <c r="W149" i="8" s="1"/>
  <c r="P150" i="8" s="1"/>
  <c r="H185" i="8"/>
  <c r="L185" i="8"/>
  <c r="L188" i="2"/>
  <c r="H188" i="2"/>
  <c r="R149" i="8" l="1"/>
  <c r="V149" i="8" s="1"/>
  <c r="O150" i="8" s="1"/>
  <c r="Q150" i="8" s="1"/>
  <c r="G186" i="8"/>
  <c r="M186" i="8" s="1"/>
  <c r="J185" i="8"/>
  <c r="K185" i="8" s="1"/>
  <c r="I185" i="8"/>
  <c r="T150" i="8"/>
  <c r="G189" i="2"/>
  <c r="M189" i="2" s="1"/>
  <c r="J188" i="2"/>
  <c r="K188" i="2" s="1"/>
  <c r="I188" i="2"/>
  <c r="N150" i="8" l="1"/>
  <c r="H186" i="8"/>
  <c r="L186" i="8"/>
  <c r="S150" i="8"/>
  <c r="U150" i="8" s="1"/>
  <c r="W150" i="8" s="1"/>
  <c r="P151" i="8" s="1"/>
  <c r="L189" i="2"/>
  <c r="H189" i="2"/>
  <c r="T151" i="8" l="1"/>
  <c r="I186" i="8"/>
  <c r="G187" i="8"/>
  <c r="M187" i="8" s="1"/>
  <c r="J186" i="8"/>
  <c r="K186" i="8" s="1"/>
  <c r="R150" i="8"/>
  <c r="V150" i="8" s="1"/>
  <c r="O151" i="8" s="1"/>
  <c r="I189" i="2"/>
  <c r="G190" i="2"/>
  <c r="M190" i="2" s="1"/>
  <c r="J189" i="2"/>
  <c r="K189" i="2" s="1"/>
  <c r="Q151" i="8" l="1"/>
  <c r="S151" i="8" s="1"/>
  <c r="R151" i="8" s="1"/>
  <c r="V151" i="8" s="1"/>
  <c r="O152" i="8" s="1"/>
  <c r="N151" i="8"/>
  <c r="L187" i="8"/>
  <c r="H187" i="8"/>
  <c r="L190" i="2"/>
  <c r="H190" i="2"/>
  <c r="Q152" i="8" l="1"/>
  <c r="G188" i="8"/>
  <c r="M188" i="8" s="1"/>
  <c r="J187" i="8"/>
  <c r="K187" i="8" s="1"/>
  <c r="I187" i="8"/>
  <c r="U151" i="8"/>
  <c r="W151" i="8" s="1"/>
  <c r="P152" i="8" s="1"/>
  <c r="N152" i="8" s="1"/>
  <c r="G191" i="2"/>
  <c r="M191" i="2" s="1"/>
  <c r="J190" i="2"/>
  <c r="K190" i="2" s="1"/>
  <c r="I190" i="2"/>
  <c r="L188" i="8" l="1"/>
  <c r="H188" i="8"/>
  <c r="T152" i="8"/>
  <c r="L191" i="2"/>
  <c r="H191" i="2"/>
  <c r="S152" i="8" l="1"/>
  <c r="U152" i="8" s="1"/>
  <c r="W152" i="8" s="1"/>
  <c r="P153" i="8" s="1"/>
  <c r="J188" i="8"/>
  <c r="K188" i="8" s="1"/>
  <c r="I188" i="8"/>
  <c r="G189" i="8"/>
  <c r="M189" i="8" s="1"/>
  <c r="J191" i="2"/>
  <c r="K191" i="2" s="1"/>
  <c r="G192" i="2"/>
  <c r="M192" i="2" s="1"/>
  <c r="I191" i="2"/>
  <c r="T153" i="8" l="1"/>
  <c r="L189" i="8"/>
  <c r="H189" i="8"/>
  <c r="R152" i="8"/>
  <c r="V152" i="8" s="1"/>
  <c r="O153" i="8" s="1"/>
  <c r="L192" i="2"/>
  <c r="H192" i="2"/>
  <c r="I189" i="8" l="1"/>
  <c r="G190" i="8"/>
  <c r="M190" i="8" s="1"/>
  <c r="J189" i="8"/>
  <c r="K189" i="8" s="1"/>
  <c r="Q153" i="8"/>
  <c r="N153" i="8"/>
  <c r="J192" i="2"/>
  <c r="K192" i="2" s="1"/>
  <c r="G193" i="2"/>
  <c r="M193" i="2" s="1"/>
  <c r="I192" i="2"/>
  <c r="S153" i="8" l="1"/>
  <c r="R153" i="8" s="1"/>
  <c r="V153" i="8" s="1"/>
  <c r="O154" i="8" s="1"/>
  <c r="H190" i="8"/>
  <c r="L190" i="8"/>
  <c r="L193" i="2"/>
  <c r="H193" i="2"/>
  <c r="Q154" i="8" l="1"/>
  <c r="J190" i="8"/>
  <c r="K190" i="8" s="1"/>
  <c r="G191" i="8"/>
  <c r="M191" i="8" s="1"/>
  <c r="I190" i="8"/>
  <c r="U153" i="8"/>
  <c r="W153" i="8" s="1"/>
  <c r="P154" i="8" s="1"/>
  <c r="N154" i="8" s="1"/>
  <c r="G194" i="2"/>
  <c r="M194" i="2" s="1"/>
  <c r="I193" i="2"/>
  <c r="J193" i="2"/>
  <c r="K193" i="2" s="1"/>
  <c r="H191" i="8" l="1"/>
  <c r="L191" i="8"/>
  <c r="T154" i="8"/>
  <c r="L194" i="2"/>
  <c r="H194" i="2"/>
  <c r="J191" i="8" l="1"/>
  <c r="K191" i="8" s="1"/>
  <c r="I191" i="8"/>
  <c r="G192" i="8"/>
  <c r="M192" i="8" s="1"/>
  <c r="S154" i="8"/>
  <c r="U154" i="8" s="1"/>
  <c r="W154" i="8" s="1"/>
  <c r="P155" i="8" s="1"/>
  <c r="I194" i="2"/>
  <c r="G195" i="2"/>
  <c r="M195" i="2" s="1"/>
  <c r="J194" i="2"/>
  <c r="K194" i="2" s="1"/>
  <c r="T155" i="8" l="1"/>
  <c r="R154" i="8"/>
  <c r="V154" i="8" s="1"/>
  <c r="O155" i="8" s="1"/>
  <c r="H192" i="8"/>
  <c r="L192" i="8"/>
  <c r="L195" i="2"/>
  <c r="H195" i="2"/>
  <c r="N155" i="8" l="1"/>
  <c r="Q155" i="8"/>
  <c r="I192" i="8"/>
  <c r="G193" i="8"/>
  <c r="M193" i="8" s="1"/>
  <c r="J192" i="8"/>
  <c r="K192" i="8" s="1"/>
  <c r="I195" i="2"/>
  <c r="G196" i="2"/>
  <c r="M196" i="2" s="1"/>
  <c r="J195" i="2"/>
  <c r="K195" i="2" s="1"/>
  <c r="S155" i="8" l="1"/>
  <c r="R155" i="8" s="1"/>
  <c r="V155" i="8" s="1"/>
  <c r="O156" i="8" s="1"/>
  <c r="H193" i="8"/>
  <c r="L193" i="8"/>
  <c r="L196" i="2"/>
  <c r="H196" i="2"/>
  <c r="Q156" i="8" l="1"/>
  <c r="G194" i="8"/>
  <c r="M194" i="8" s="1"/>
  <c r="J193" i="8"/>
  <c r="K193" i="8" s="1"/>
  <c r="I193" i="8"/>
  <c r="U155" i="8"/>
  <c r="W155" i="8" s="1"/>
  <c r="P156" i="8" s="1"/>
  <c r="N156" i="8" s="1"/>
  <c r="J196" i="2"/>
  <c r="K196" i="2" s="1"/>
  <c r="G197" i="2"/>
  <c r="M197" i="2" s="1"/>
  <c r="I196" i="2"/>
  <c r="L194" i="8" l="1"/>
  <c r="H194" i="8"/>
  <c r="T156" i="8"/>
  <c r="L197" i="2"/>
  <c r="H197" i="2"/>
  <c r="J194" i="8" l="1"/>
  <c r="K194" i="8" s="1"/>
  <c r="I194" i="8"/>
  <c r="G195" i="8"/>
  <c r="M195" i="8" s="1"/>
  <c r="S156" i="8"/>
  <c r="U156" i="8" s="1"/>
  <c r="W156" i="8" s="1"/>
  <c r="P157" i="8" s="1"/>
  <c r="I197" i="2"/>
  <c r="J197" i="2"/>
  <c r="K197" i="2" s="1"/>
  <c r="G198" i="2"/>
  <c r="M198" i="2" s="1"/>
  <c r="R156" i="8" l="1"/>
  <c r="V156" i="8" s="1"/>
  <c r="O157" i="8" s="1"/>
  <c r="N157" i="8" s="1"/>
  <c r="T157" i="8"/>
  <c r="L195" i="8"/>
  <c r="H195" i="8"/>
  <c r="L198" i="2"/>
  <c r="H198" i="2"/>
  <c r="Q157" i="8" l="1"/>
  <c r="S157" i="8" s="1"/>
  <c r="R157" i="8" s="1"/>
  <c r="V157" i="8" s="1"/>
  <c r="O158" i="8" s="1"/>
  <c r="J195" i="8"/>
  <c r="K195" i="8" s="1"/>
  <c r="I195" i="8"/>
  <c r="G196" i="8"/>
  <c r="M196" i="8" s="1"/>
  <c r="G199" i="2"/>
  <c r="M199" i="2" s="1"/>
  <c r="J198" i="2"/>
  <c r="K198" i="2" s="1"/>
  <c r="I198" i="2"/>
  <c r="U157" i="8" l="1"/>
  <c r="W157" i="8" s="1"/>
  <c r="P158" i="8" s="1"/>
  <c r="N158" i="8" s="1"/>
  <c r="Q158" i="8"/>
  <c r="L196" i="8"/>
  <c r="H196" i="8"/>
  <c r="L199" i="2"/>
  <c r="H199" i="2"/>
  <c r="T158" i="8" l="1"/>
  <c r="S158" i="8" s="1"/>
  <c r="U158" i="8" s="1"/>
  <c r="W158" i="8" s="1"/>
  <c r="P159" i="8" s="1"/>
  <c r="J196" i="8"/>
  <c r="K196" i="8" s="1"/>
  <c r="I196" i="8"/>
  <c r="G197" i="8"/>
  <c r="M197" i="8" s="1"/>
  <c r="I199" i="2"/>
  <c r="J199" i="2"/>
  <c r="K199" i="2" s="1"/>
  <c r="G200" i="2"/>
  <c r="M200" i="2" s="1"/>
  <c r="T159" i="8" l="1"/>
  <c r="L197" i="8"/>
  <c r="H197" i="8"/>
  <c r="R158" i="8"/>
  <c r="V158" i="8" s="1"/>
  <c r="O159" i="8" s="1"/>
  <c r="L200" i="2"/>
  <c r="H200" i="2"/>
  <c r="J197" i="8" l="1"/>
  <c r="K197" i="8" s="1"/>
  <c r="I197" i="8"/>
  <c r="G198" i="8"/>
  <c r="M198" i="8" s="1"/>
  <c r="Q159" i="8"/>
  <c r="N159" i="8"/>
  <c r="J200" i="2"/>
  <c r="K200" i="2" s="1"/>
  <c r="G201" i="2"/>
  <c r="M201" i="2" s="1"/>
  <c r="I200" i="2"/>
  <c r="H198" i="8" l="1"/>
  <c r="L198" i="8"/>
  <c r="S159" i="8"/>
  <c r="R159" i="8" s="1"/>
  <c r="V159" i="8" s="1"/>
  <c r="O160" i="8" s="1"/>
  <c r="L201" i="2"/>
  <c r="H201" i="2"/>
  <c r="Q160" i="8" l="1"/>
  <c r="J198" i="8"/>
  <c r="K198" i="8" s="1"/>
  <c r="I198" i="8"/>
  <c r="G199" i="8"/>
  <c r="M199" i="8" s="1"/>
  <c r="U159" i="8"/>
  <c r="W159" i="8" s="1"/>
  <c r="P160" i="8" s="1"/>
  <c r="J201" i="2"/>
  <c r="K201" i="2" s="1"/>
  <c r="G202" i="2"/>
  <c r="M202" i="2" s="1"/>
  <c r="I201" i="2"/>
  <c r="T160" i="8" l="1"/>
  <c r="N160" i="8"/>
  <c r="H199" i="8"/>
  <c r="L199" i="8"/>
  <c r="L202" i="2"/>
  <c r="H202" i="2"/>
  <c r="J199" i="8" l="1"/>
  <c r="K199" i="8" s="1"/>
  <c r="I199" i="8"/>
  <c r="G200" i="8"/>
  <c r="M200" i="8" s="1"/>
  <c r="S160" i="8"/>
  <c r="U160" i="8" s="1"/>
  <c r="W160" i="8" s="1"/>
  <c r="P161" i="8" s="1"/>
  <c r="J202" i="2"/>
  <c r="K202" i="2" s="1"/>
  <c r="I202" i="2"/>
  <c r="G203" i="2"/>
  <c r="M203" i="2" s="1"/>
  <c r="T161" i="8" l="1"/>
  <c r="R160" i="8"/>
  <c r="V160" i="8" s="1"/>
  <c r="O161" i="8" s="1"/>
  <c r="H200" i="8"/>
  <c r="L200" i="8"/>
  <c r="L203" i="2"/>
  <c r="H203" i="2"/>
  <c r="Q161" i="8" l="1"/>
  <c r="N161" i="8"/>
  <c r="I200" i="8"/>
  <c r="G201" i="8"/>
  <c r="M201" i="8" s="1"/>
  <c r="J200" i="8"/>
  <c r="K200" i="8" s="1"/>
  <c r="I203" i="2"/>
  <c r="G204" i="2"/>
  <c r="M204" i="2" s="1"/>
  <c r="J203" i="2"/>
  <c r="K203" i="2" s="1"/>
  <c r="H201" i="8" l="1"/>
  <c r="L201" i="8"/>
  <c r="S161" i="8"/>
  <c r="R161" i="8" s="1"/>
  <c r="V161" i="8" s="1"/>
  <c r="O162" i="8" s="1"/>
  <c r="L204" i="2"/>
  <c r="H204" i="2"/>
  <c r="U161" i="8" l="1"/>
  <c r="W161" i="8" s="1"/>
  <c r="P162" i="8" s="1"/>
  <c r="N162" i="8" s="1"/>
  <c r="Q162" i="8"/>
  <c r="G202" i="8"/>
  <c r="M202" i="8" s="1"/>
  <c r="J201" i="8"/>
  <c r="K201" i="8" s="1"/>
  <c r="I201" i="8"/>
  <c r="J204" i="2"/>
  <c r="K204" i="2" s="1"/>
  <c r="G205" i="2"/>
  <c r="M205" i="2" s="1"/>
  <c r="I204" i="2"/>
  <c r="L202" i="8" l="1"/>
  <c r="H202" i="8"/>
  <c r="T162" i="8"/>
  <c r="L205" i="2"/>
  <c r="H205" i="2"/>
  <c r="I202" i="8" l="1"/>
  <c r="G203" i="8"/>
  <c r="M203" i="8" s="1"/>
  <c r="J202" i="8"/>
  <c r="K202" i="8" s="1"/>
  <c r="S162" i="8"/>
  <c r="U162" i="8" s="1"/>
  <c r="W162" i="8" s="1"/>
  <c r="P163" i="8" s="1"/>
  <c r="J205" i="2"/>
  <c r="K205" i="2" s="1"/>
  <c r="I205" i="2"/>
  <c r="G206" i="2"/>
  <c r="M206" i="2" s="1"/>
  <c r="R162" i="8" l="1"/>
  <c r="V162" i="8" s="1"/>
  <c r="O163" i="8" s="1"/>
  <c r="T163" i="8"/>
  <c r="L203" i="8"/>
  <c r="H203" i="8"/>
  <c r="L206" i="2"/>
  <c r="H206" i="2"/>
  <c r="G204" i="8" l="1"/>
  <c r="M204" i="8" s="1"/>
  <c r="I203" i="8"/>
  <c r="J203" i="8"/>
  <c r="K203" i="8" s="1"/>
  <c r="N163" i="8"/>
  <c r="Q163" i="8"/>
  <c r="S163" i="8" s="1"/>
  <c r="R163" i="8" s="1"/>
  <c r="V163" i="8" s="1"/>
  <c r="O164" i="8" s="1"/>
  <c r="G207" i="2"/>
  <c r="M207" i="2" s="1"/>
  <c r="J206" i="2"/>
  <c r="K206" i="2" s="1"/>
  <c r="I206" i="2"/>
  <c r="Q164" i="8" l="1"/>
  <c r="U163" i="8"/>
  <c r="W163" i="8" s="1"/>
  <c r="P164" i="8" s="1"/>
  <c r="L204" i="8"/>
  <c r="H204" i="8"/>
  <c r="L207" i="2"/>
  <c r="H207" i="2"/>
  <c r="J204" i="8" l="1"/>
  <c r="K204" i="8" s="1"/>
  <c r="G205" i="8"/>
  <c r="M205" i="8" s="1"/>
  <c r="I204" i="8"/>
  <c r="T164" i="8"/>
  <c r="N164" i="8"/>
  <c r="J207" i="2"/>
  <c r="K207" i="2" s="1"/>
  <c r="G208" i="2"/>
  <c r="M208" i="2" s="1"/>
  <c r="I207" i="2"/>
  <c r="S164" i="8" l="1"/>
  <c r="U164" i="8" s="1"/>
  <c r="W164" i="8" s="1"/>
  <c r="P165" i="8" s="1"/>
  <c r="L205" i="8"/>
  <c r="H205" i="8"/>
  <c r="L208" i="2"/>
  <c r="H208" i="2"/>
  <c r="R164" i="8" l="1"/>
  <c r="V164" i="8" s="1"/>
  <c r="O165" i="8" s="1"/>
  <c r="Q165" i="8" s="1"/>
  <c r="J205" i="8"/>
  <c r="K205" i="8" s="1"/>
  <c r="I205" i="8"/>
  <c r="G206" i="8"/>
  <c r="M206" i="8" s="1"/>
  <c r="T165" i="8"/>
  <c r="J208" i="2"/>
  <c r="K208" i="2" s="1"/>
  <c r="G209" i="2"/>
  <c r="M209" i="2" s="1"/>
  <c r="I208" i="2"/>
  <c r="N165" i="8" l="1"/>
  <c r="S165" i="8"/>
  <c r="R165" i="8" s="1"/>
  <c r="V165" i="8" s="1"/>
  <c r="O166" i="8" s="1"/>
  <c r="H206" i="8"/>
  <c r="L206" i="8"/>
  <c r="L209" i="2"/>
  <c r="H209" i="2"/>
  <c r="U165" i="8" l="1"/>
  <c r="W165" i="8" s="1"/>
  <c r="P166" i="8" s="1"/>
  <c r="N166" i="8" s="1"/>
  <c r="Q166" i="8"/>
  <c r="J206" i="8"/>
  <c r="K206" i="8" s="1"/>
  <c r="I206" i="8"/>
  <c r="G207" i="8"/>
  <c r="M207" i="8" s="1"/>
  <c r="G210" i="2"/>
  <c r="M210" i="2" s="1"/>
  <c r="J209" i="2"/>
  <c r="K209" i="2" s="1"/>
  <c r="I209" i="2"/>
  <c r="T166" i="8" l="1"/>
  <c r="S166" i="8" s="1"/>
  <c r="R166" i="8" s="1"/>
  <c r="V166" i="8" s="1"/>
  <c r="O167" i="8" s="1"/>
  <c r="H207" i="8"/>
  <c r="L207" i="8"/>
  <c r="L210" i="2"/>
  <c r="H210" i="2"/>
  <c r="U166" i="8" l="1"/>
  <c r="W166" i="8" s="1"/>
  <c r="P167" i="8" s="1"/>
  <c r="T167" i="8" s="1"/>
  <c r="J207" i="8"/>
  <c r="K207" i="8" s="1"/>
  <c r="I207" i="8"/>
  <c r="G208" i="8"/>
  <c r="M208" i="8" s="1"/>
  <c r="Q167" i="8"/>
  <c r="J210" i="2"/>
  <c r="K210" i="2" s="1"/>
  <c r="G211" i="2"/>
  <c r="M211" i="2" s="1"/>
  <c r="I210" i="2"/>
  <c r="N167" i="8" l="1"/>
  <c r="L208" i="8"/>
  <c r="H208" i="8"/>
  <c r="S167" i="8"/>
  <c r="R167" i="8" s="1"/>
  <c r="V167" i="8" s="1"/>
  <c r="O168" i="8" s="1"/>
  <c r="L211" i="2"/>
  <c r="H211" i="2"/>
  <c r="U167" i="8" l="1"/>
  <c r="W167" i="8" s="1"/>
  <c r="P168" i="8" s="1"/>
  <c r="N168" i="8" s="1"/>
  <c r="Q168" i="8"/>
  <c r="G209" i="8"/>
  <c r="M209" i="8" s="1"/>
  <c r="J208" i="8"/>
  <c r="K208" i="8" s="1"/>
  <c r="I208" i="8"/>
  <c r="G212" i="2"/>
  <c r="M212" i="2" s="1"/>
  <c r="J211" i="2"/>
  <c r="K211" i="2" s="1"/>
  <c r="I211" i="2"/>
  <c r="T168" i="8" l="1"/>
  <c r="S168" i="8" s="1"/>
  <c r="R168" i="8" s="1"/>
  <c r="V168" i="8" s="1"/>
  <c r="O169" i="8" s="1"/>
  <c r="H209" i="8"/>
  <c r="L209" i="8"/>
  <c r="L212" i="2"/>
  <c r="H212" i="2"/>
  <c r="U168" i="8" l="1"/>
  <c r="W168" i="8" s="1"/>
  <c r="P169" i="8" s="1"/>
  <c r="T169" i="8" s="1"/>
  <c r="J209" i="8"/>
  <c r="K209" i="8" s="1"/>
  <c r="G210" i="8"/>
  <c r="M210" i="8" s="1"/>
  <c r="I209" i="8"/>
  <c r="Q169" i="8"/>
  <c r="I212" i="2"/>
  <c r="G213" i="2"/>
  <c r="M213" i="2" s="1"/>
  <c r="J212" i="2"/>
  <c r="K212" i="2" s="1"/>
  <c r="N169" i="8" l="1"/>
  <c r="S169" i="8"/>
  <c r="R169" i="8" s="1"/>
  <c r="V169" i="8" s="1"/>
  <c r="O170" i="8" s="1"/>
  <c r="L210" i="8"/>
  <c r="H210" i="8"/>
  <c r="L213" i="2"/>
  <c r="H213" i="2"/>
  <c r="U169" i="8" l="1"/>
  <c r="W169" i="8" s="1"/>
  <c r="P170" i="8" s="1"/>
  <c r="T170" i="8" s="1"/>
  <c r="Q170" i="8"/>
  <c r="J210" i="8"/>
  <c r="K210" i="8" s="1"/>
  <c r="I210" i="8"/>
  <c r="G211" i="8"/>
  <c r="M211" i="8" s="1"/>
  <c r="I213" i="2"/>
  <c r="J213" i="2"/>
  <c r="K213" i="2" s="1"/>
  <c r="G214" i="2"/>
  <c r="M214" i="2" s="1"/>
  <c r="N170" i="8" l="1"/>
  <c r="H211" i="8"/>
  <c r="L211" i="8"/>
  <c r="S170" i="8"/>
  <c r="R170" i="8" s="1"/>
  <c r="V170" i="8" s="1"/>
  <c r="O171" i="8" s="1"/>
  <c r="L214" i="2"/>
  <c r="H214" i="2"/>
  <c r="U170" i="8" l="1"/>
  <c r="W170" i="8" s="1"/>
  <c r="P171" i="8" s="1"/>
  <c r="N171" i="8" s="1"/>
  <c r="Q171" i="8"/>
  <c r="I211" i="8"/>
  <c r="G212" i="8"/>
  <c r="M212" i="8" s="1"/>
  <c r="J211" i="8"/>
  <c r="K211" i="8" s="1"/>
  <c r="G215" i="2"/>
  <c r="M215" i="2" s="1"/>
  <c r="I214" i="2"/>
  <c r="J214" i="2"/>
  <c r="K214" i="2" s="1"/>
  <c r="T171" i="8" l="1"/>
  <c r="S171" i="8" s="1"/>
  <c r="R171" i="8" s="1"/>
  <c r="V171" i="8" s="1"/>
  <c r="O172" i="8" s="1"/>
  <c r="H212" i="8"/>
  <c r="L212" i="8"/>
  <c r="L215" i="2"/>
  <c r="H215" i="2"/>
  <c r="Q172" i="8" l="1"/>
  <c r="G213" i="8"/>
  <c r="M213" i="8" s="1"/>
  <c r="J212" i="8"/>
  <c r="K212" i="8" s="1"/>
  <c r="I212" i="8"/>
  <c r="U171" i="8"/>
  <c r="W171" i="8" s="1"/>
  <c r="P172" i="8" s="1"/>
  <c r="J215" i="2"/>
  <c r="K215" i="2" s="1"/>
  <c r="G216" i="2"/>
  <c r="M216" i="2" s="1"/>
  <c r="I215" i="2"/>
  <c r="T172" i="8" l="1"/>
  <c r="N172" i="8"/>
  <c r="L213" i="8"/>
  <c r="H213" i="8"/>
  <c r="L216" i="2"/>
  <c r="H216" i="2"/>
  <c r="G214" i="8" l="1"/>
  <c r="M214" i="8" s="1"/>
  <c r="J213" i="8"/>
  <c r="K213" i="8" s="1"/>
  <c r="I213" i="8"/>
  <c r="S172" i="8"/>
  <c r="U172" i="8" s="1"/>
  <c r="W172" i="8" s="1"/>
  <c r="P173" i="8" s="1"/>
  <c r="J216" i="2"/>
  <c r="K216" i="2" s="1"/>
  <c r="I216" i="2"/>
  <c r="G217" i="2"/>
  <c r="M217" i="2" s="1"/>
  <c r="T173" i="8" l="1"/>
  <c r="R172" i="8"/>
  <c r="V172" i="8" s="1"/>
  <c r="O173" i="8" s="1"/>
  <c r="H214" i="8"/>
  <c r="L214" i="8"/>
  <c r="L217" i="2"/>
  <c r="H217" i="2"/>
  <c r="G215" i="8" l="1"/>
  <c r="M215" i="8" s="1"/>
  <c r="J214" i="8"/>
  <c r="K214" i="8" s="1"/>
  <c r="I214" i="8"/>
  <c r="N173" i="8"/>
  <c r="Q173" i="8"/>
  <c r="S173" i="8" s="1"/>
  <c r="R173" i="8" s="1"/>
  <c r="V173" i="8" s="1"/>
  <c r="O174" i="8" s="1"/>
  <c r="I217" i="2"/>
  <c r="G218" i="2"/>
  <c r="M218" i="2" s="1"/>
  <c r="J217" i="2"/>
  <c r="K217" i="2" s="1"/>
  <c r="Q174" i="8" l="1"/>
  <c r="L215" i="8"/>
  <c r="H215" i="8"/>
  <c r="U173" i="8"/>
  <c r="W173" i="8" s="1"/>
  <c r="P174" i="8" s="1"/>
  <c r="L218" i="2"/>
  <c r="H218" i="2"/>
  <c r="T174" i="8" l="1"/>
  <c r="J215" i="8"/>
  <c r="K215" i="8" s="1"/>
  <c r="I215" i="8"/>
  <c r="G216" i="8"/>
  <c r="M216" i="8" s="1"/>
  <c r="N174" i="8"/>
  <c r="I218" i="2"/>
  <c r="J218" i="2"/>
  <c r="K218" i="2" s="1"/>
  <c r="G219" i="2"/>
  <c r="M219" i="2" s="1"/>
  <c r="L216" i="8" l="1"/>
  <c r="H216" i="8"/>
  <c r="S174" i="8"/>
  <c r="U174" i="8" s="1"/>
  <c r="W174" i="8" s="1"/>
  <c r="P175" i="8" s="1"/>
  <c r="L219" i="2"/>
  <c r="H219" i="2"/>
  <c r="T175" i="8" l="1"/>
  <c r="I216" i="8"/>
  <c r="G217" i="8"/>
  <c r="M217" i="8" s="1"/>
  <c r="J216" i="8"/>
  <c r="K216" i="8" s="1"/>
  <c r="R174" i="8"/>
  <c r="V174" i="8" s="1"/>
  <c r="O175" i="8" s="1"/>
  <c r="G220" i="2"/>
  <c r="M220" i="2" s="1"/>
  <c r="J219" i="2"/>
  <c r="K219" i="2" s="1"/>
  <c r="I219" i="2"/>
  <c r="H217" i="8" l="1"/>
  <c r="L217" i="8"/>
  <c r="Q175" i="8"/>
  <c r="N175" i="8"/>
  <c r="L220" i="2"/>
  <c r="H220" i="2"/>
  <c r="J217" i="8" l="1"/>
  <c r="K217" i="8" s="1"/>
  <c r="G218" i="8"/>
  <c r="M218" i="8" s="1"/>
  <c r="I217" i="8"/>
  <c r="S175" i="8"/>
  <c r="R175" i="8" s="1"/>
  <c r="V175" i="8" s="1"/>
  <c r="O176" i="8" s="1"/>
  <c r="G221" i="2"/>
  <c r="M221" i="2" s="1"/>
  <c r="J220" i="2"/>
  <c r="K220" i="2" s="1"/>
  <c r="I220" i="2"/>
  <c r="L218" i="8" l="1"/>
  <c r="H218" i="8"/>
  <c r="Q176" i="8"/>
  <c r="U175" i="8"/>
  <c r="W175" i="8" s="1"/>
  <c r="P176" i="8" s="1"/>
  <c r="L221" i="2"/>
  <c r="H221" i="2"/>
  <c r="T176" i="8" l="1"/>
  <c r="J218" i="8"/>
  <c r="K218" i="8" s="1"/>
  <c r="I218" i="8"/>
  <c r="G219" i="8"/>
  <c r="M219" i="8" s="1"/>
  <c r="N176" i="8"/>
  <c r="I221" i="2"/>
  <c r="J221" i="2"/>
  <c r="K221" i="2" s="1"/>
  <c r="G222" i="2"/>
  <c r="M222" i="2" s="1"/>
  <c r="S176" i="8" l="1"/>
  <c r="U176" i="8" s="1"/>
  <c r="W176" i="8" s="1"/>
  <c r="P177" i="8" s="1"/>
  <c r="H219" i="8"/>
  <c r="L219" i="8"/>
  <c r="L222" i="2"/>
  <c r="H222" i="2"/>
  <c r="R176" i="8" l="1"/>
  <c r="V176" i="8" s="1"/>
  <c r="O177" i="8" s="1"/>
  <c r="Q177" i="8" s="1"/>
  <c r="I219" i="8"/>
  <c r="G220" i="8"/>
  <c r="M220" i="8" s="1"/>
  <c r="J219" i="8"/>
  <c r="K219" i="8" s="1"/>
  <c r="T177" i="8"/>
  <c r="I222" i="2"/>
  <c r="G223" i="2"/>
  <c r="M223" i="2" s="1"/>
  <c r="J222" i="2"/>
  <c r="K222" i="2" s="1"/>
  <c r="N177" i="8" l="1"/>
  <c r="S177" i="8"/>
  <c r="R177" i="8" s="1"/>
  <c r="V177" i="8" s="1"/>
  <c r="O178" i="8" s="1"/>
  <c r="H220" i="8"/>
  <c r="L220" i="8"/>
  <c r="L223" i="2"/>
  <c r="H223" i="2"/>
  <c r="U177" i="8" l="1"/>
  <c r="W177" i="8" s="1"/>
  <c r="P178" i="8" s="1"/>
  <c r="T178" i="8" s="1"/>
  <c r="G221" i="8"/>
  <c r="M221" i="8" s="1"/>
  <c r="J220" i="8"/>
  <c r="K220" i="8" s="1"/>
  <c r="I220" i="8"/>
  <c r="Q178" i="8"/>
  <c r="I223" i="2"/>
  <c r="G224" i="2"/>
  <c r="M224" i="2" s="1"/>
  <c r="J223" i="2"/>
  <c r="K223" i="2" s="1"/>
  <c r="N178" i="8" l="1"/>
  <c r="S178" i="8"/>
  <c r="R178" i="8" s="1"/>
  <c r="V178" i="8" s="1"/>
  <c r="O179" i="8" s="1"/>
  <c r="H221" i="8"/>
  <c r="L221" i="8"/>
  <c r="L224" i="2"/>
  <c r="H224" i="2"/>
  <c r="U178" i="8" l="1"/>
  <c r="W178" i="8" s="1"/>
  <c r="P179" i="8" s="1"/>
  <c r="N179" i="8" s="1"/>
  <c r="Q179" i="8"/>
  <c r="G222" i="8"/>
  <c r="M222" i="8" s="1"/>
  <c r="J221" i="8"/>
  <c r="K221" i="8" s="1"/>
  <c r="I221" i="8"/>
  <c r="I224" i="2"/>
  <c r="J224" i="2"/>
  <c r="K224" i="2" s="1"/>
  <c r="G225" i="2"/>
  <c r="M225" i="2" s="1"/>
  <c r="T179" i="8" l="1"/>
  <c r="S179" i="8" s="1"/>
  <c r="R179" i="8" s="1"/>
  <c r="V179" i="8" s="1"/>
  <c r="O180" i="8" s="1"/>
  <c r="L222" i="8"/>
  <c r="H222" i="8"/>
  <c r="L225" i="2"/>
  <c r="H225" i="2"/>
  <c r="U179" i="8" l="1"/>
  <c r="W179" i="8" s="1"/>
  <c r="P180" i="8" s="1"/>
  <c r="T180" i="8" s="1"/>
  <c r="J222" i="8"/>
  <c r="K222" i="8" s="1"/>
  <c r="I222" i="8"/>
  <c r="G223" i="8"/>
  <c r="M223" i="8" s="1"/>
  <c r="Q180" i="8"/>
  <c r="I225" i="2"/>
  <c r="J225" i="2"/>
  <c r="K225" i="2" s="1"/>
  <c r="G226" i="2"/>
  <c r="M226" i="2" s="1"/>
  <c r="N180" i="8" l="1"/>
  <c r="S180" i="8"/>
  <c r="R180" i="8" s="1"/>
  <c r="V180" i="8" s="1"/>
  <c r="O181" i="8" s="1"/>
  <c r="L223" i="8"/>
  <c r="H223" i="8"/>
  <c r="L226" i="2"/>
  <c r="H226" i="2"/>
  <c r="U180" i="8" l="1"/>
  <c r="W180" i="8" s="1"/>
  <c r="P181" i="8" s="1"/>
  <c r="T181" i="8" s="1"/>
  <c r="J223" i="8"/>
  <c r="K223" i="8" s="1"/>
  <c r="I223" i="8"/>
  <c r="G224" i="8"/>
  <c r="M224" i="8" s="1"/>
  <c r="Q181" i="8"/>
  <c r="J226" i="2"/>
  <c r="K226" i="2" s="1"/>
  <c r="G227" i="2"/>
  <c r="M227" i="2" s="1"/>
  <c r="I226" i="2"/>
  <c r="N181" i="8" l="1"/>
  <c r="S181" i="8"/>
  <c r="R181" i="8" s="1"/>
  <c r="V181" i="8" s="1"/>
  <c r="O182" i="8" s="1"/>
  <c r="L224" i="8"/>
  <c r="H224" i="8"/>
  <c r="L227" i="2"/>
  <c r="H227" i="2"/>
  <c r="U181" i="8" l="1"/>
  <c r="W181" i="8" s="1"/>
  <c r="P182" i="8" s="1"/>
  <c r="T182" i="8" s="1"/>
  <c r="I224" i="8"/>
  <c r="G225" i="8"/>
  <c r="M225" i="8" s="1"/>
  <c r="J224" i="8"/>
  <c r="K224" i="8" s="1"/>
  <c r="Q182" i="8"/>
  <c r="J227" i="2"/>
  <c r="K227" i="2" s="1"/>
  <c r="G228" i="2"/>
  <c r="M228" i="2" s="1"/>
  <c r="I227" i="2"/>
  <c r="N182" i="8" l="1"/>
  <c r="L225" i="8"/>
  <c r="H225" i="8"/>
  <c r="S182" i="8"/>
  <c r="U182" i="8" s="1"/>
  <c r="W182" i="8" s="1"/>
  <c r="P183" i="8" s="1"/>
  <c r="L228" i="2"/>
  <c r="H228" i="2"/>
  <c r="R182" i="8" l="1"/>
  <c r="V182" i="8" s="1"/>
  <c r="O183" i="8" s="1"/>
  <c r="Q183" i="8" s="1"/>
  <c r="T183" i="8"/>
  <c r="J225" i="8"/>
  <c r="K225" i="8" s="1"/>
  <c r="G226" i="8"/>
  <c r="M226" i="8" s="1"/>
  <c r="I225" i="8"/>
  <c r="J228" i="2"/>
  <c r="K228" i="2" s="1"/>
  <c r="I228" i="2"/>
  <c r="G229" i="2"/>
  <c r="M229" i="2" s="1"/>
  <c r="N183" i="8" l="1"/>
  <c r="L226" i="8"/>
  <c r="H226" i="8"/>
  <c r="S183" i="8"/>
  <c r="U183" i="8" s="1"/>
  <c r="W183" i="8" s="1"/>
  <c r="P184" i="8" s="1"/>
  <c r="L229" i="2"/>
  <c r="H229" i="2"/>
  <c r="T184" i="8" l="1"/>
  <c r="R183" i="8"/>
  <c r="V183" i="8" s="1"/>
  <c r="O184" i="8" s="1"/>
  <c r="J226" i="8"/>
  <c r="K226" i="8" s="1"/>
  <c r="I226" i="8"/>
  <c r="G227" i="8"/>
  <c r="M227" i="8" s="1"/>
  <c r="I229" i="2"/>
  <c r="G230" i="2"/>
  <c r="M230" i="2" s="1"/>
  <c r="J229" i="2"/>
  <c r="K229" i="2" s="1"/>
  <c r="Q184" i="8" l="1"/>
  <c r="S184" i="8" s="1"/>
  <c r="R184" i="8" s="1"/>
  <c r="V184" i="8" s="1"/>
  <c r="O185" i="8" s="1"/>
  <c r="N184" i="8"/>
  <c r="H227" i="8"/>
  <c r="L227" i="8"/>
  <c r="L230" i="2"/>
  <c r="H230" i="2"/>
  <c r="Q185" i="8" l="1"/>
  <c r="J227" i="8"/>
  <c r="K227" i="8" s="1"/>
  <c r="I227" i="8"/>
  <c r="G228" i="8"/>
  <c r="M228" i="8" s="1"/>
  <c r="U184" i="8"/>
  <c r="W184" i="8" s="1"/>
  <c r="P185" i="8" s="1"/>
  <c r="G231" i="2"/>
  <c r="M231" i="2" s="1"/>
  <c r="I230" i="2"/>
  <c r="J230" i="2"/>
  <c r="K230" i="2" s="1"/>
  <c r="T185" i="8" l="1"/>
  <c r="N185" i="8"/>
  <c r="H228" i="8"/>
  <c r="L228" i="8"/>
  <c r="L231" i="2"/>
  <c r="H231" i="2"/>
  <c r="I228" i="8" l="1"/>
  <c r="G229" i="8"/>
  <c r="M229" i="8" s="1"/>
  <c r="J228" i="8"/>
  <c r="K228" i="8" s="1"/>
  <c r="S185" i="8"/>
  <c r="U185" i="8" s="1"/>
  <c r="W185" i="8" s="1"/>
  <c r="P186" i="8" s="1"/>
  <c r="G232" i="2"/>
  <c r="M232" i="2" s="1"/>
  <c r="J231" i="2"/>
  <c r="K231" i="2" s="1"/>
  <c r="I231" i="2"/>
  <c r="R185" i="8" l="1"/>
  <c r="V185" i="8" s="1"/>
  <c r="O186" i="8" s="1"/>
  <c r="N186" i="8" s="1"/>
  <c r="T186" i="8"/>
  <c r="H229" i="8"/>
  <c r="L229" i="8"/>
  <c r="L232" i="2"/>
  <c r="H232" i="2"/>
  <c r="Q186" i="8" l="1"/>
  <c r="S186" i="8" s="1"/>
  <c r="R186" i="8" s="1"/>
  <c r="V186" i="8" s="1"/>
  <c r="O187" i="8" s="1"/>
  <c r="G230" i="8"/>
  <c r="M230" i="8" s="1"/>
  <c r="I229" i="8"/>
  <c r="J229" i="8"/>
  <c r="K229" i="8" s="1"/>
  <c r="J232" i="2"/>
  <c r="K232" i="2" s="1"/>
  <c r="G233" i="2"/>
  <c r="M233" i="2" s="1"/>
  <c r="I232" i="2"/>
  <c r="Q187" i="8" l="1"/>
  <c r="U186" i="8"/>
  <c r="W186" i="8" s="1"/>
  <c r="P187" i="8" s="1"/>
  <c r="L230" i="8"/>
  <c r="H230" i="8"/>
  <c r="L233" i="2"/>
  <c r="H233" i="2"/>
  <c r="J230" i="8" l="1"/>
  <c r="K230" i="8" s="1"/>
  <c r="I230" i="8"/>
  <c r="G231" i="8"/>
  <c r="M231" i="8" s="1"/>
  <c r="T187" i="8"/>
  <c r="N187" i="8"/>
  <c r="G234" i="2"/>
  <c r="M234" i="2" s="1"/>
  <c r="J233" i="2"/>
  <c r="K233" i="2" s="1"/>
  <c r="I233" i="2"/>
  <c r="S187" i="8" l="1"/>
  <c r="U187" i="8" s="1"/>
  <c r="W187" i="8" s="1"/>
  <c r="P188" i="8" s="1"/>
  <c r="L231" i="8"/>
  <c r="H231" i="8"/>
  <c r="L234" i="2"/>
  <c r="H234" i="2"/>
  <c r="J231" i="8" l="1"/>
  <c r="K231" i="8" s="1"/>
  <c r="I231" i="8"/>
  <c r="G232" i="8"/>
  <c r="M232" i="8" s="1"/>
  <c r="T188" i="8"/>
  <c r="R187" i="8"/>
  <c r="V187" i="8" s="1"/>
  <c r="O188" i="8" s="1"/>
  <c r="J234" i="2"/>
  <c r="K234" i="2" s="1"/>
  <c r="I234" i="2"/>
  <c r="G235" i="2"/>
  <c r="M235" i="2" s="1"/>
  <c r="L232" i="8" l="1"/>
  <c r="H232" i="8"/>
  <c r="Q188" i="8"/>
  <c r="N188" i="8"/>
  <c r="L235" i="2"/>
  <c r="H235" i="2"/>
  <c r="I232" i="8" l="1"/>
  <c r="G233" i="8"/>
  <c r="M233" i="8" s="1"/>
  <c r="J232" i="8"/>
  <c r="K232" i="8" s="1"/>
  <c r="S188" i="8"/>
  <c r="R188" i="8" s="1"/>
  <c r="V188" i="8" s="1"/>
  <c r="O189" i="8" s="1"/>
  <c r="J235" i="2"/>
  <c r="K235" i="2" s="1"/>
  <c r="G236" i="2"/>
  <c r="M236" i="2" s="1"/>
  <c r="I235" i="2"/>
  <c r="Q189" i="8" l="1"/>
  <c r="U188" i="8"/>
  <c r="W188" i="8" s="1"/>
  <c r="P189" i="8" s="1"/>
  <c r="N189" i="8" s="1"/>
  <c r="L233" i="8"/>
  <c r="H233" i="8"/>
  <c r="L236" i="2"/>
  <c r="H236" i="2"/>
  <c r="J233" i="8" l="1"/>
  <c r="K233" i="8" s="1"/>
  <c r="G234" i="8"/>
  <c r="M234" i="8" s="1"/>
  <c r="I233" i="8"/>
  <c r="T189" i="8"/>
  <c r="G237" i="2"/>
  <c r="M237" i="2" s="1"/>
  <c r="I236" i="2"/>
  <c r="J236" i="2"/>
  <c r="K236" i="2" s="1"/>
  <c r="L234" i="8" l="1"/>
  <c r="H234" i="8"/>
  <c r="S189" i="8"/>
  <c r="U189" i="8" s="1"/>
  <c r="W189" i="8" s="1"/>
  <c r="P190" i="8" s="1"/>
  <c r="L237" i="2"/>
  <c r="H237" i="2"/>
  <c r="T190" i="8" l="1"/>
  <c r="R189" i="8"/>
  <c r="V189" i="8" s="1"/>
  <c r="O190" i="8" s="1"/>
  <c r="J234" i="8"/>
  <c r="K234" i="8" s="1"/>
  <c r="I234" i="8"/>
  <c r="G235" i="8"/>
  <c r="M235" i="8" s="1"/>
  <c r="G238" i="2"/>
  <c r="M238" i="2" s="1"/>
  <c r="J237" i="2"/>
  <c r="K237" i="2" s="1"/>
  <c r="I237" i="2"/>
  <c r="N190" i="8" l="1"/>
  <c r="Q190" i="8"/>
  <c r="S190" i="8" s="1"/>
  <c r="R190" i="8" s="1"/>
  <c r="V190" i="8" s="1"/>
  <c r="O191" i="8" s="1"/>
  <c r="H235" i="8"/>
  <c r="L235" i="8"/>
  <c r="L238" i="2"/>
  <c r="H238" i="2"/>
  <c r="Q191" i="8" l="1"/>
  <c r="I235" i="8"/>
  <c r="G236" i="8"/>
  <c r="M236" i="8" s="1"/>
  <c r="J235" i="8"/>
  <c r="K235" i="8" s="1"/>
  <c r="U190" i="8"/>
  <c r="W190" i="8" s="1"/>
  <c r="P191" i="8" s="1"/>
  <c r="N191" i="8" s="1"/>
  <c r="J238" i="2"/>
  <c r="K238" i="2" s="1"/>
  <c r="G239" i="2"/>
  <c r="M239" i="2" s="1"/>
  <c r="I238" i="2"/>
  <c r="H236" i="8" l="1"/>
  <c r="L236" i="8"/>
  <c r="T191" i="8"/>
  <c r="L239" i="2"/>
  <c r="H239" i="2"/>
  <c r="S191" i="8" l="1"/>
  <c r="U191" i="8" s="1"/>
  <c r="W191" i="8" s="1"/>
  <c r="P192" i="8" s="1"/>
  <c r="G237" i="8"/>
  <c r="M237" i="8" s="1"/>
  <c r="J236" i="8"/>
  <c r="K236" i="8" s="1"/>
  <c r="I236" i="8"/>
  <c r="I239" i="2"/>
  <c r="J239" i="2"/>
  <c r="K239" i="2" s="1"/>
  <c r="G240" i="2"/>
  <c r="M240" i="2" s="1"/>
  <c r="H237" i="8" l="1"/>
  <c r="L237" i="8"/>
  <c r="T192" i="8"/>
  <c r="R191" i="8"/>
  <c r="V191" i="8" s="1"/>
  <c r="O192" i="8" s="1"/>
  <c r="L240" i="2"/>
  <c r="H240" i="2"/>
  <c r="Q192" i="8" l="1"/>
  <c r="N192" i="8"/>
  <c r="I237" i="8"/>
  <c r="G238" i="8"/>
  <c r="M238" i="8" s="1"/>
  <c r="J237" i="8"/>
  <c r="K237" i="8" s="1"/>
  <c r="G241" i="2"/>
  <c r="M241" i="2" s="1"/>
  <c r="I240" i="2"/>
  <c r="J240" i="2"/>
  <c r="K240" i="2" s="1"/>
  <c r="L238" i="8" l="1"/>
  <c r="H238" i="8"/>
  <c r="S192" i="8"/>
  <c r="R192" i="8" s="1"/>
  <c r="V192" i="8" s="1"/>
  <c r="O193" i="8" s="1"/>
  <c r="L241" i="2"/>
  <c r="H241" i="2"/>
  <c r="G239" i="8" l="1"/>
  <c r="M239" i="8" s="1"/>
  <c r="J238" i="8"/>
  <c r="K238" i="8" s="1"/>
  <c r="I238" i="8"/>
  <c r="Q193" i="8"/>
  <c r="U192" i="8"/>
  <c r="W192" i="8" s="1"/>
  <c r="P193" i="8" s="1"/>
  <c r="N193" i="8" s="1"/>
  <c r="I241" i="2"/>
  <c r="G242" i="2"/>
  <c r="M242" i="2" s="1"/>
  <c r="J241" i="2"/>
  <c r="K241" i="2" s="1"/>
  <c r="T193" i="8" l="1"/>
  <c r="L239" i="8"/>
  <c r="H239" i="8"/>
  <c r="L242" i="2"/>
  <c r="H242" i="2"/>
  <c r="J239" i="8" l="1"/>
  <c r="K239" i="8" s="1"/>
  <c r="I239" i="8"/>
  <c r="G240" i="8"/>
  <c r="M240" i="8" s="1"/>
  <c r="S193" i="8"/>
  <c r="U193" i="8" s="1"/>
  <c r="W193" i="8" s="1"/>
  <c r="P194" i="8" s="1"/>
  <c r="J242" i="2"/>
  <c r="K242" i="2" s="1"/>
  <c r="I242" i="2"/>
  <c r="G243" i="2"/>
  <c r="M243" i="2" s="1"/>
  <c r="T194" i="8" l="1"/>
  <c r="R193" i="8"/>
  <c r="V193" i="8" s="1"/>
  <c r="O194" i="8" s="1"/>
  <c r="L240" i="8"/>
  <c r="H240" i="8"/>
  <c r="L243" i="2"/>
  <c r="H243" i="2"/>
  <c r="J240" i="8" l="1"/>
  <c r="K240" i="8" s="1"/>
  <c r="I240" i="8"/>
  <c r="G241" i="8"/>
  <c r="M241" i="8" s="1"/>
  <c r="N194" i="8"/>
  <c r="Q194" i="8"/>
  <c r="S194" i="8" s="1"/>
  <c r="R194" i="8" s="1"/>
  <c r="V194" i="8" s="1"/>
  <c r="O195" i="8" s="1"/>
  <c r="G244" i="2"/>
  <c r="M244" i="2" s="1"/>
  <c r="J243" i="2"/>
  <c r="K243" i="2" s="1"/>
  <c r="I243" i="2"/>
  <c r="Q195" i="8" l="1"/>
  <c r="H241" i="8"/>
  <c r="L241" i="8"/>
  <c r="U194" i="8"/>
  <c r="W194" i="8" s="1"/>
  <c r="P195" i="8" s="1"/>
  <c r="L244" i="2"/>
  <c r="H244" i="2"/>
  <c r="T195" i="8" l="1"/>
  <c r="J241" i="8"/>
  <c r="K241" i="8" s="1"/>
  <c r="G242" i="8"/>
  <c r="M242" i="8" s="1"/>
  <c r="I241" i="8"/>
  <c r="N195" i="8"/>
  <c r="I244" i="2"/>
  <c r="J244" i="2"/>
  <c r="K244" i="2" s="1"/>
  <c r="G245" i="2"/>
  <c r="M245" i="2" s="1"/>
  <c r="H242" i="8" l="1"/>
  <c r="L242" i="8"/>
  <c r="S195" i="8"/>
  <c r="U195" i="8" s="1"/>
  <c r="W195" i="8" s="1"/>
  <c r="P196" i="8" s="1"/>
  <c r="L245" i="2"/>
  <c r="H245" i="2"/>
  <c r="R195" i="8" l="1"/>
  <c r="V195" i="8" s="1"/>
  <c r="O196" i="8" s="1"/>
  <c r="N196" i="8" s="1"/>
  <c r="T196" i="8"/>
  <c r="J242" i="8"/>
  <c r="K242" i="8" s="1"/>
  <c r="I242" i="8"/>
  <c r="G243" i="8"/>
  <c r="M243" i="8" s="1"/>
  <c r="I245" i="2"/>
  <c r="J245" i="2"/>
  <c r="K245" i="2" s="1"/>
  <c r="G246" i="2"/>
  <c r="M246" i="2" s="1"/>
  <c r="Q196" i="8" l="1"/>
  <c r="S196" i="8" s="1"/>
  <c r="U196" i="8" s="1"/>
  <c r="W196" i="8" s="1"/>
  <c r="P197" i="8" s="1"/>
  <c r="H243" i="8"/>
  <c r="L243" i="8"/>
  <c r="L246" i="2"/>
  <c r="H246" i="2"/>
  <c r="T197" i="8" l="1"/>
  <c r="I243" i="8"/>
  <c r="G244" i="8"/>
  <c r="M244" i="8" s="1"/>
  <c r="J243" i="8"/>
  <c r="K243" i="8" s="1"/>
  <c r="R196" i="8"/>
  <c r="V196" i="8" s="1"/>
  <c r="O197" i="8" s="1"/>
  <c r="G247" i="2"/>
  <c r="M247" i="2" s="1"/>
  <c r="J246" i="2"/>
  <c r="K246" i="2" s="1"/>
  <c r="I246" i="2"/>
  <c r="H244" i="8" l="1"/>
  <c r="L244" i="8"/>
  <c r="Q197" i="8"/>
  <c r="N197" i="8"/>
  <c r="L247" i="2"/>
  <c r="H247" i="2"/>
  <c r="S197" i="8" l="1"/>
  <c r="R197" i="8" s="1"/>
  <c r="V197" i="8" s="1"/>
  <c r="O198" i="8" s="1"/>
  <c r="G245" i="8"/>
  <c r="M245" i="8" s="1"/>
  <c r="J244" i="8"/>
  <c r="K244" i="8" s="1"/>
  <c r="I244" i="8"/>
  <c r="I247" i="2"/>
  <c r="G248" i="2"/>
  <c r="M248" i="2" s="1"/>
  <c r="J247" i="2"/>
  <c r="K247" i="2" s="1"/>
  <c r="L245" i="8" l="1"/>
  <c r="H245" i="8"/>
  <c r="Q198" i="8"/>
  <c r="U197" i="8"/>
  <c r="W197" i="8" s="1"/>
  <c r="P198" i="8" s="1"/>
  <c r="L248" i="2"/>
  <c r="H248" i="2"/>
  <c r="J245" i="8" l="1"/>
  <c r="K245" i="8" s="1"/>
  <c r="G246" i="8"/>
  <c r="M246" i="8" s="1"/>
  <c r="I245" i="8"/>
  <c r="T198" i="8"/>
  <c r="N198" i="8"/>
  <c r="G249" i="2"/>
  <c r="M249" i="2" s="1"/>
  <c r="I248" i="2"/>
  <c r="J248" i="2"/>
  <c r="K248" i="2" s="1"/>
  <c r="S198" i="8" l="1"/>
  <c r="U198" i="8" s="1"/>
  <c r="W198" i="8" s="1"/>
  <c r="P199" i="8" s="1"/>
  <c r="L246" i="8"/>
  <c r="H246" i="8"/>
  <c r="L249" i="2"/>
  <c r="H249" i="2"/>
  <c r="R198" i="8" l="1"/>
  <c r="V198" i="8" s="1"/>
  <c r="O199" i="8" s="1"/>
  <c r="Q199" i="8" s="1"/>
  <c r="J246" i="8"/>
  <c r="K246" i="8" s="1"/>
  <c r="I246" i="8"/>
  <c r="G247" i="8"/>
  <c r="M247" i="8" s="1"/>
  <c r="T199" i="8"/>
  <c r="J249" i="2"/>
  <c r="K249" i="2" s="1"/>
  <c r="I249" i="2"/>
  <c r="G250" i="2"/>
  <c r="M250" i="2" s="1"/>
  <c r="N199" i="8" l="1"/>
  <c r="S199" i="8"/>
  <c r="U199" i="8" s="1"/>
  <c r="W199" i="8" s="1"/>
  <c r="P200" i="8" s="1"/>
  <c r="L247" i="8"/>
  <c r="H247" i="8"/>
  <c r="L250" i="2"/>
  <c r="H250" i="2"/>
  <c r="T200" i="8" l="1"/>
  <c r="J247" i="8"/>
  <c r="K247" i="8" s="1"/>
  <c r="I247" i="8"/>
  <c r="G248" i="8"/>
  <c r="M248" i="8" s="1"/>
  <c r="R199" i="8"/>
  <c r="V199" i="8" s="1"/>
  <c r="O200" i="8" s="1"/>
  <c r="J250" i="2"/>
  <c r="K250" i="2" s="1"/>
  <c r="I250" i="2"/>
  <c r="G251" i="2"/>
  <c r="M251" i="2" s="1"/>
  <c r="L248" i="8" l="1"/>
  <c r="H248" i="8"/>
  <c r="Q200" i="8"/>
  <c r="S200" i="8" s="1"/>
  <c r="R200" i="8" s="1"/>
  <c r="V200" i="8" s="1"/>
  <c r="O201" i="8" s="1"/>
  <c r="N200" i="8"/>
  <c r="L251" i="2"/>
  <c r="H251" i="2"/>
  <c r="Q201" i="8" l="1"/>
  <c r="U200" i="8"/>
  <c r="W200" i="8" s="1"/>
  <c r="P201" i="8" s="1"/>
  <c r="I248" i="8"/>
  <c r="G249" i="8"/>
  <c r="M249" i="8" s="1"/>
  <c r="J248" i="8"/>
  <c r="K248" i="8" s="1"/>
  <c r="I251" i="2"/>
  <c r="G252" i="2"/>
  <c r="M252" i="2" s="1"/>
  <c r="J251" i="2"/>
  <c r="K251" i="2" s="1"/>
  <c r="T201" i="8" l="1"/>
  <c r="N201" i="8"/>
  <c r="H249" i="8"/>
  <c r="L249" i="8"/>
  <c r="L252" i="2"/>
  <c r="H252" i="2"/>
  <c r="J249" i="8" l="1"/>
  <c r="K249" i="8" s="1"/>
  <c r="G250" i="8"/>
  <c r="M250" i="8" s="1"/>
  <c r="I249" i="8"/>
  <c r="S201" i="8"/>
  <c r="U201" i="8" s="1"/>
  <c r="W201" i="8" s="1"/>
  <c r="P202" i="8" s="1"/>
  <c r="J252" i="2"/>
  <c r="K252" i="2" s="1"/>
  <c r="I252" i="2"/>
  <c r="G253" i="2"/>
  <c r="M253" i="2" s="1"/>
  <c r="R201" i="8" l="1"/>
  <c r="V201" i="8" s="1"/>
  <c r="O202" i="8" s="1"/>
  <c r="L250" i="8"/>
  <c r="H250" i="8"/>
  <c r="T202" i="8"/>
  <c r="L253" i="2"/>
  <c r="H253" i="2"/>
  <c r="J250" i="8" l="1"/>
  <c r="K250" i="8" s="1"/>
  <c r="I250" i="8"/>
  <c r="G251" i="8"/>
  <c r="M251" i="8" s="1"/>
  <c r="N202" i="8"/>
  <c r="Q202" i="8"/>
  <c r="G254" i="2"/>
  <c r="M254" i="2" s="1"/>
  <c r="J253" i="2"/>
  <c r="K253" i="2" s="1"/>
  <c r="I253" i="2"/>
  <c r="H251" i="8" l="1"/>
  <c r="L251" i="8"/>
  <c r="S202" i="8"/>
  <c r="R202" i="8" s="1"/>
  <c r="V202" i="8" s="1"/>
  <c r="O203" i="8" s="1"/>
  <c r="L254" i="2"/>
  <c r="H254" i="2"/>
  <c r="Q203" i="8" l="1"/>
  <c r="U202" i="8"/>
  <c r="W202" i="8" s="1"/>
  <c r="P203" i="8" s="1"/>
  <c r="I251" i="8"/>
  <c r="G252" i="8"/>
  <c r="M252" i="8" s="1"/>
  <c r="J251" i="8"/>
  <c r="K251" i="8" s="1"/>
  <c r="J254" i="2"/>
  <c r="K254" i="2" s="1"/>
  <c r="G255" i="2"/>
  <c r="M255" i="2" s="1"/>
  <c r="I254" i="2"/>
  <c r="T203" i="8" l="1"/>
  <c r="N203" i="8"/>
  <c r="H252" i="8"/>
  <c r="L252" i="8"/>
  <c r="L255" i="2"/>
  <c r="H255" i="2"/>
  <c r="G253" i="8" l="1"/>
  <c r="M253" i="8" s="1"/>
  <c r="J252" i="8"/>
  <c r="K252" i="8" s="1"/>
  <c r="I252" i="8"/>
  <c r="S203" i="8"/>
  <c r="U203" i="8" s="1"/>
  <c r="W203" i="8" s="1"/>
  <c r="P204" i="8" s="1"/>
  <c r="J255" i="2"/>
  <c r="K255" i="2" s="1"/>
  <c r="I255" i="2"/>
  <c r="G256" i="2"/>
  <c r="M256" i="2" s="1"/>
  <c r="T204" i="8" l="1"/>
  <c r="R203" i="8"/>
  <c r="V203" i="8" s="1"/>
  <c r="O204" i="8" s="1"/>
  <c r="L253" i="8"/>
  <c r="H253" i="8"/>
  <c r="L256" i="2"/>
  <c r="H256" i="2"/>
  <c r="J253" i="8" l="1"/>
  <c r="K253" i="8" s="1"/>
  <c r="I253" i="8"/>
  <c r="G254" i="8"/>
  <c r="M254" i="8" s="1"/>
  <c r="Q204" i="8"/>
  <c r="S204" i="8" s="1"/>
  <c r="R204" i="8" s="1"/>
  <c r="V204" i="8" s="1"/>
  <c r="O205" i="8" s="1"/>
  <c r="N204" i="8"/>
  <c r="G257" i="2"/>
  <c r="M257" i="2" s="1"/>
  <c r="J256" i="2"/>
  <c r="K256" i="2" s="1"/>
  <c r="I256" i="2"/>
  <c r="Q205" i="8" l="1"/>
  <c r="L254" i="8"/>
  <c r="H254" i="8"/>
  <c r="U204" i="8"/>
  <c r="W204" i="8" s="1"/>
  <c r="P205" i="8" s="1"/>
  <c r="L257" i="2"/>
  <c r="H257" i="2"/>
  <c r="T205" i="8" l="1"/>
  <c r="J254" i="8"/>
  <c r="K254" i="8" s="1"/>
  <c r="I254" i="8"/>
  <c r="G255" i="8"/>
  <c r="M255" i="8" s="1"/>
  <c r="N205" i="8"/>
  <c r="J257" i="2"/>
  <c r="K257" i="2" s="1"/>
  <c r="G258" i="2"/>
  <c r="M258" i="2" s="1"/>
  <c r="I257" i="2"/>
  <c r="L255" i="8" l="1"/>
  <c r="H255" i="8"/>
  <c r="S205" i="8"/>
  <c r="U205" i="8" s="1"/>
  <c r="W205" i="8" s="1"/>
  <c r="P206" i="8" s="1"/>
  <c r="L258" i="2"/>
  <c r="H258" i="2"/>
  <c r="R205" i="8" l="1"/>
  <c r="V205" i="8" s="1"/>
  <c r="O206" i="8" s="1"/>
  <c r="Q206" i="8" s="1"/>
  <c r="J255" i="8"/>
  <c r="K255" i="8" s="1"/>
  <c r="I255" i="8"/>
  <c r="G256" i="8"/>
  <c r="M256" i="8" s="1"/>
  <c r="T206" i="8"/>
  <c r="J258" i="2"/>
  <c r="K258" i="2" s="1"/>
  <c r="I258" i="2"/>
  <c r="G259" i="2"/>
  <c r="M259" i="2" s="1"/>
  <c r="N206" i="8" l="1"/>
  <c r="S206" i="8"/>
  <c r="R206" i="8" s="1"/>
  <c r="V206" i="8" s="1"/>
  <c r="O207" i="8" s="1"/>
  <c r="L256" i="8"/>
  <c r="H256" i="8"/>
  <c r="L259" i="2"/>
  <c r="H259" i="2"/>
  <c r="U206" i="8" l="1"/>
  <c r="W206" i="8" s="1"/>
  <c r="P207" i="8" s="1"/>
  <c r="T207" i="8" s="1"/>
  <c r="I256" i="8"/>
  <c r="G257" i="8"/>
  <c r="M257" i="8" s="1"/>
  <c r="J256" i="8"/>
  <c r="K256" i="8" s="1"/>
  <c r="Q207" i="8"/>
  <c r="I259" i="2"/>
  <c r="J259" i="2"/>
  <c r="K259" i="2" s="1"/>
  <c r="G260" i="2"/>
  <c r="M260" i="2" s="1"/>
  <c r="N207" i="8" l="1"/>
  <c r="S207" i="8"/>
  <c r="R207" i="8" s="1"/>
  <c r="V207" i="8" s="1"/>
  <c r="O208" i="8" s="1"/>
  <c r="H257" i="8"/>
  <c r="L257" i="8"/>
  <c r="L260" i="2"/>
  <c r="H260" i="2"/>
  <c r="U207" i="8" l="1"/>
  <c r="W207" i="8" s="1"/>
  <c r="P208" i="8" s="1"/>
  <c r="N208" i="8" s="1"/>
  <c r="Q208" i="8"/>
  <c r="J257" i="8"/>
  <c r="K257" i="8" s="1"/>
  <c r="G258" i="8"/>
  <c r="M258" i="8" s="1"/>
  <c r="I257" i="8"/>
  <c r="I260" i="2"/>
  <c r="G261" i="2"/>
  <c r="M261" i="2" s="1"/>
  <c r="J260" i="2"/>
  <c r="K260" i="2" s="1"/>
  <c r="T208" i="8" l="1"/>
  <c r="S208" i="8" s="1"/>
  <c r="R208" i="8" s="1"/>
  <c r="V208" i="8" s="1"/>
  <c r="O209" i="8" s="1"/>
  <c r="L258" i="8"/>
  <c r="H258" i="8"/>
  <c r="L261" i="2"/>
  <c r="H261" i="2"/>
  <c r="Q209" i="8" l="1"/>
  <c r="J258" i="8"/>
  <c r="K258" i="8" s="1"/>
  <c r="G259" i="8"/>
  <c r="M259" i="8" s="1"/>
  <c r="I258" i="8"/>
  <c r="U208" i="8"/>
  <c r="W208" i="8" s="1"/>
  <c r="P209" i="8" s="1"/>
  <c r="I261" i="2"/>
  <c r="G262" i="2"/>
  <c r="M262" i="2" s="1"/>
  <c r="J261" i="2"/>
  <c r="K261" i="2" s="1"/>
  <c r="L259" i="8" l="1"/>
  <c r="H259" i="8"/>
  <c r="T209" i="8"/>
  <c r="N209" i="8"/>
  <c r="L262" i="2"/>
  <c r="H262" i="2"/>
  <c r="S209" i="8" l="1"/>
  <c r="U209" i="8" s="1"/>
  <c r="W209" i="8" s="1"/>
  <c r="P210" i="8" s="1"/>
  <c r="J259" i="8"/>
  <c r="K259" i="8" s="1"/>
  <c r="I259" i="8"/>
  <c r="G260" i="8"/>
  <c r="M260" i="8" s="1"/>
  <c r="I262" i="2"/>
  <c r="J262" i="2"/>
  <c r="K262" i="2" s="1"/>
  <c r="G263" i="2"/>
  <c r="M263" i="2" s="1"/>
  <c r="L260" i="8" l="1"/>
  <c r="H260" i="8"/>
  <c r="T210" i="8"/>
  <c r="R209" i="8"/>
  <c r="V209" i="8" s="1"/>
  <c r="O210" i="8" s="1"/>
  <c r="L263" i="2"/>
  <c r="H263" i="2"/>
  <c r="I263" i="2" s="1"/>
  <c r="J260" i="8" l="1"/>
  <c r="K260" i="8" s="1"/>
  <c r="I260" i="8"/>
  <c r="G261" i="8"/>
  <c r="M261" i="8" s="1"/>
  <c r="Q210" i="8"/>
  <c r="S210" i="8" s="1"/>
  <c r="R210" i="8" s="1"/>
  <c r="V210" i="8" s="1"/>
  <c r="O211" i="8" s="1"/>
  <c r="N210" i="8"/>
  <c r="G264" i="2"/>
  <c r="M264" i="2" s="1"/>
  <c r="J263" i="2"/>
  <c r="K263" i="2" s="1"/>
  <c r="Q211" i="8" l="1"/>
  <c r="H261" i="8"/>
  <c r="L261" i="8"/>
  <c r="U210" i="8"/>
  <c r="W210" i="8" s="1"/>
  <c r="P211" i="8" s="1"/>
  <c r="H264" i="2"/>
  <c r="G265" i="2" s="1"/>
  <c r="M265" i="2" s="1"/>
  <c r="L264" i="2"/>
  <c r="J264" i="2" l="1"/>
  <c r="K264" i="2" s="1"/>
  <c r="I264" i="2"/>
  <c r="T211" i="8"/>
  <c r="J261" i="8"/>
  <c r="K261" i="8" s="1"/>
  <c r="I261" i="8"/>
  <c r="G262" i="8"/>
  <c r="M262" i="8" s="1"/>
  <c r="N211" i="8"/>
  <c r="H265" i="2"/>
  <c r="I265" i="2" s="1"/>
  <c r="L265" i="2"/>
  <c r="G266" i="2" l="1"/>
  <c r="L266" i="2" s="1"/>
  <c r="J265" i="2"/>
  <c r="K265" i="2" s="1"/>
  <c r="H262" i="8"/>
  <c r="L262" i="8"/>
  <c r="S211" i="8"/>
  <c r="U211" i="8" s="1"/>
  <c r="W211" i="8" s="1"/>
  <c r="P212" i="8" s="1"/>
  <c r="M266" i="2" l="1"/>
  <c r="H266" i="2"/>
  <c r="T212" i="8"/>
  <c r="R211" i="8"/>
  <c r="V211" i="8" s="1"/>
  <c r="O212" i="8" s="1"/>
  <c r="I262" i="8"/>
  <c r="G263" i="8"/>
  <c r="M263" i="8" s="1"/>
  <c r="J262" i="8"/>
  <c r="K262" i="8" s="1"/>
  <c r="G267" i="2" l="1"/>
  <c r="J266" i="2"/>
  <c r="K266" i="2" s="1"/>
  <c r="I266" i="2"/>
  <c r="H263" i="8"/>
  <c r="L263" i="8"/>
  <c r="Q212" i="8"/>
  <c r="S212" i="8" s="1"/>
  <c r="R212" i="8" s="1"/>
  <c r="V212" i="8" s="1"/>
  <c r="O213" i="8" s="1"/>
  <c r="N212" i="8"/>
  <c r="M267" i="2" l="1"/>
  <c r="H267" i="2"/>
  <c r="L267" i="2"/>
  <c r="Q213" i="8"/>
  <c r="U212" i="8"/>
  <c r="W212" i="8" s="1"/>
  <c r="P213" i="8" s="1"/>
  <c r="G264" i="8"/>
  <c r="M264" i="8" s="1"/>
  <c r="I263" i="8"/>
  <c r="J263" i="8"/>
  <c r="K263" i="8" s="1"/>
  <c r="J267" i="2" l="1"/>
  <c r="K267" i="2" s="1"/>
  <c r="I267" i="2"/>
  <c r="G268" i="2"/>
  <c r="H264" i="8"/>
  <c r="L264" i="8"/>
  <c r="T213" i="8"/>
  <c r="N213" i="8"/>
  <c r="M268" i="2" l="1"/>
  <c r="H268" i="2"/>
  <c r="L268" i="2"/>
  <c r="S213" i="8"/>
  <c r="U213" i="8" s="1"/>
  <c r="W213" i="8" s="1"/>
  <c r="P214" i="8" s="1"/>
  <c r="G265" i="8"/>
  <c r="M265" i="8" s="1"/>
  <c r="J264" i="8"/>
  <c r="K264" i="8" s="1"/>
  <c r="I264" i="8"/>
  <c r="G269" i="2" l="1"/>
  <c r="J268" i="2"/>
  <c r="K268" i="2" s="1"/>
  <c r="I268" i="2"/>
  <c r="L265" i="8"/>
  <c r="H265" i="8"/>
  <c r="T214" i="8"/>
  <c r="R213" i="8"/>
  <c r="V213" i="8" s="1"/>
  <c r="O214" i="8" s="1"/>
  <c r="M269" i="2" l="1"/>
  <c r="L269" i="2"/>
  <c r="H269" i="2"/>
  <c r="N214" i="8"/>
  <c r="Q214" i="8"/>
  <c r="J265" i="8"/>
  <c r="K265" i="8" s="1"/>
  <c r="I265" i="8"/>
  <c r="G266" i="8"/>
  <c r="M266" i="8" s="1"/>
  <c r="J269" i="2" l="1"/>
  <c r="K269" i="2" s="1"/>
  <c r="G270" i="2"/>
  <c r="I269" i="2"/>
  <c r="L266" i="8"/>
  <c r="H266" i="8"/>
  <c r="S214" i="8"/>
  <c r="R214" i="8" s="1"/>
  <c r="V214" i="8" s="1"/>
  <c r="O215" i="8" s="1"/>
  <c r="M270" i="2" l="1"/>
  <c r="L270" i="2"/>
  <c r="H270" i="2"/>
  <c r="I266" i="8"/>
  <c r="J266" i="8"/>
  <c r="K266" i="8" s="1"/>
  <c r="G267" i="8"/>
  <c r="M267" i="8" s="1"/>
  <c r="Q215" i="8"/>
  <c r="U214" i="8"/>
  <c r="W214" i="8" s="1"/>
  <c r="P215" i="8" s="1"/>
  <c r="N215" i="8" s="1"/>
  <c r="J270" i="2" l="1"/>
  <c r="K270" i="2" s="1"/>
  <c r="G271" i="2"/>
  <c r="I270" i="2"/>
  <c r="L267" i="8"/>
  <c r="H267" i="8"/>
  <c r="T215" i="8"/>
  <c r="M271" i="2" l="1"/>
  <c r="H271" i="2"/>
  <c r="L271" i="2"/>
  <c r="S215" i="8"/>
  <c r="U215" i="8" s="1"/>
  <c r="W215" i="8" s="1"/>
  <c r="P216" i="8" s="1"/>
  <c r="J267" i="8"/>
  <c r="K267" i="8" s="1"/>
  <c r="G268" i="8"/>
  <c r="M268" i="8" s="1"/>
  <c r="I267" i="8"/>
  <c r="J271" i="2" l="1"/>
  <c r="K271" i="2" s="1"/>
  <c r="G272" i="2"/>
  <c r="I271" i="2"/>
  <c r="L268" i="8"/>
  <c r="H268" i="8"/>
  <c r="T216" i="8"/>
  <c r="R215" i="8"/>
  <c r="V215" i="8" s="1"/>
  <c r="O216" i="8" s="1"/>
  <c r="M272" i="2" l="1"/>
  <c r="H272" i="2"/>
  <c r="L272" i="2"/>
  <c r="Q216" i="8"/>
  <c r="N216" i="8"/>
  <c r="J268" i="8"/>
  <c r="K268" i="8" s="1"/>
  <c r="I268" i="8"/>
  <c r="G269" i="8"/>
  <c r="M269" i="8" s="1"/>
  <c r="I272" i="2" l="1"/>
  <c r="G273" i="2"/>
  <c r="J272" i="2"/>
  <c r="K272" i="2" s="1"/>
  <c r="H269" i="8"/>
  <c r="L269" i="8"/>
  <c r="S216" i="8"/>
  <c r="R216" i="8" s="1"/>
  <c r="V216" i="8" s="1"/>
  <c r="O217" i="8" s="1"/>
  <c r="M273" i="2" l="1"/>
  <c r="L273" i="2"/>
  <c r="H273" i="2"/>
  <c r="U216" i="8"/>
  <c r="W216" i="8" s="1"/>
  <c r="P217" i="8" s="1"/>
  <c r="N217" i="8" s="1"/>
  <c r="Q217" i="8"/>
  <c r="J269" i="8"/>
  <c r="K269" i="8" s="1"/>
  <c r="I269" i="8"/>
  <c r="G270" i="8"/>
  <c r="M270" i="8" s="1"/>
  <c r="J273" i="2" l="1"/>
  <c r="K273" i="2" s="1"/>
  <c r="I273" i="2"/>
  <c r="G274" i="2"/>
  <c r="H270" i="8"/>
  <c r="L270" i="8"/>
  <c r="T217" i="8"/>
  <c r="M274" i="2" l="1"/>
  <c r="H274" i="2"/>
  <c r="L274" i="2"/>
  <c r="S217" i="8"/>
  <c r="U217" i="8" s="1"/>
  <c r="W217" i="8" s="1"/>
  <c r="P218" i="8" s="1"/>
  <c r="I270" i="8"/>
  <c r="G271" i="8"/>
  <c r="M271" i="8" s="1"/>
  <c r="J270" i="8"/>
  <c r="K270" i="8" s="1"/>
  <c r="R217" i="8" l="1"/>
  <c r="V217" i="8" s="1"/>
  <c r="O218" i="8" s="1"/>
  <c r="Q218" i="8" s="1"/>
  <c r="I274" i="2"/>
  <c r="G275" i="2"/>
  <c r="J274" i="2"/>
  <c r="K274" i="2" s="1"/>
  <c r="H271" i="8"/>
  <c r="L271" i="8"/>
  <c r="T218" i="8"/>
  <c r="N218" i="8" l="1"/>
  <c r="M275" i="2"/>
  <c r="H275" i="2"/>
  <c r="L275" i="2"/>
  <c r="S218" i="8"/>
  <c r="R218" i="8" s="1"/>
  <c r="V218" i="8" s="1"/>
  <c r="O219" i="8" s="1"/>
  <c r="G272" i="8"/>
  <c r="M272" i="8" s="1"/>
  <c r="I271" i="8"/>
  <c r="J271" i="8"/>
  <c r="K271" i="8" s="1"/>
  <c r="G276" i="2" l="1"/>
  <c r="I275" i="2"/>
  <c r="J275" i="2"/>
  <c r="K275" i="2" s="1"/>
  <c r="Q219" i="8"/>
  <c r="U218" i="8"/>
  <c r="W218" i="8" s="1"/>
  <c r="P219" i="8" s="1"/>
  <c r="H272" i="8"/>
  <c r="L272" i="8"/>
  <c r="M276" i="2" l="1"/>
  <c r="L276" i="2"/>
  <c r="H276" i="2"/>
  <c r="G273" i="8"/>
  <c r="M273" i="8" s="1"/>
  <c r="J272" i="8"/>
  <c r="K272" i="8" s="1"/>
  <c r="I272" i="8"/>
  <c r="T219" i="8"/>
  <c r="N219" i="8"/>
  <c r="I276" i="2" l="1"/>
  <c r="G277" i="2"/>
  <c r="J276" i="2"/>
  <c r="K276" i="2" s="1"/>
  <c r="S219" i="8"/>
  <c r="U219" i="8" s="1"/>
  <c r="W219" i="8" s="1"/>
  <c r="P220" i="8" s="1"/>
  <c r="L273" i="8"/>
  <c r="H273" i="8"/>
  <c r="M277" i="2" l="1"/>
  <c r="L277" i="2"/>
  <c r="H277" i="2"/>
  <c r="J273" i="8"/>
  <c r="K273" i="8" s="1"/>
  <c r="G274" i="8"/>
  <c r="M274" i="8" s="1"/>
  <c r="I273" i="8"/>
  <c r="T220" i="8"/>
  <c r="R219" i="8"/>
  <c r="V219" i="8" s="1"/>
  <c r="O220" i="8" s="1"/>
  <c r="G278" i="2" l="1"/>
  <c r="J277" i="2"/>
  <c r="K277" i="2" s="1"/>
  <c r="I277" i="2"/>
  <c r="L274" i="8"/>
  <c r="H274" i="8"/>
  <c r="N220" i="8"/>
  <c r="Q220" i="8"/>
  <c r="M278" i="2" l="1"/>
  <c r="L278" i="2"/>
  <c r="H278" i="2"/>
  <c r="I274" i="8"/>
  <c r="G275" i="8"/>
  <c r="M275" i="8" s="1"/>
  <c r="J274" i="8"/>
  <c r="K274" i="8" s="1"/>
  <c r="S220" i="8"/>
  <c r="R220" i="8" s="1"/>
  <c r="V220" i="8" s="1"/>
  <c r="O221" i="8" s="1"/>
  <c r="J278" i="2" l="1"/>
  <c r="K278" i="2" s="1"/>
  <c r="G279" i="2"/>
  <c r="I278" i="2"/>
  <c r="L275" i="8"/>
  <c r="H275" i="8"/>
  <c r="Q221" i="8"/>
  <c r="U220" i="8"/>
  <c r="W220" i="8" s="1"/>
  <c r="P221" i="8" s="1"/>
  <c r="M279" i="2" l="1"/>
  <c r="H279" i="2"/>
  <c r="L279" i="2"/>
  <c r="T221" i="8"/>
  <c r="N221" i="8"/>
  <c r="J275" i="8"/>
  <c r="K275" i="8" s="1"/>
  <c r="G276" i="8"/>
  <c r="M276" i="8" s="1"/>
  <c r="I275" i="8"/>
  <c r="I279" i="2" l="1"/>
  <c r="G280" i="2"/>
  <c r="J279" i="2"/>
  <c r="K279" i="2" s="1"/>
  <c r="L276" i="8"/>
  <c r="H276" i="8"/>
  <c r="S221" i="8"/>
  <c r="U221" i="8" s="1"/>
  <c r="W221" i="8" s="1"/>
  <c r="P222" i="8" s="1"/>
  <c r="M280" i="2" l="1"/>
  <c r="L280" i="2"/>
  <c r="H280" i="2"/>
  <c r="R221" i="8"/>
  <c r="V221" i="8" s="1"/>
  <c r="O222" i="8" s="1"/>
  <c r="N222" i="8" s="1"/>
  <c r="T222" i="8"/>
  <c r="J276" i="8"/>
  <c r="K276" i="8" s="1"/>
  <c r="I276" i="8"/>
  <c r="G277" i="8"/>
  <c r="M277" i="8" s="1"/>
  <c r="J280" i="2" l="1"/>
  <c r="K280" i="2" s="1"/>
  <c r="G281" i="2"/>
  <c r="I280" i="2"/>
  <c r="Q222" i="8"/>
  <c r="S222" i="8" s="1"/>
  <c r="U222" i="8" s="1"/>
  <c r="W222" i="8" s="1"/>
  <c r="P223" i="8" s="1"/>
  <c r="H277" i="8"/>
  <c r="L277" i="8"/>
  <c r="M281" i="2" l="1"/>
  <c r="L281" i="2"/>
  <c r="H281" i="2"/>
  <c r="R222" i="8"/>
  <c r="V222" i="8" s="1"/>
  <c r="O223" i="8" s="1"/>
  <c r="N223" i="8" s="1"/>
  <c r="T223" i="8"/>
  <c r="J277" i="8"/>
  <c r="K277" i="8" s="1"/>
  <c r="I277" i="8"/>
  <c r="G278" i="8"/>
  <c r="M278" i="8" s="1"/>
  <c r="J281" i="2" l="1"/>
  <c r="K281" i="2" s="1"/>
  <c r="I281" i="2"/>
  <c r="G282" i="2"/>
  <c r="Q223" i="8"/>
  <c r="S223" i="8" s="1"/>
  <c r="U223" i="8" s="1"/>
  <c r="W223" i="8" s="1"/>
  <c r="P224" i="8" s="1"/>
  <c r="H278" i="8"/>
  <c r="L278" i="8"/>
  <c r="M282" i="2" l="1"/>
  <c r="H282" i="2"/>
  <c r="L282" i="2"/>
  <c r="T224" i="8"/>
  <c r="R223" i="8"/>
  <c r="V223" i="8" s="1"/>
  <c r="O224" i="8" s="1"/>
  <c r="I278" i="8"/>
  <c r="G279" i="8"/>
  <c r="M279" i="8" s="1"/>
  <c r="J278" i="8"/>
  <c r="K278" i="8" s="1"/>
  <c r="J282" i="2" l="1"/>
  <c r="K282" i="2" s="1"/>
  <c r="I282" i="2"/>
  <c r="G283" i="2"/>
  <c r="H279" i="8"/>
  <c r="L279" i="8"/>
  <c r="Q224" i="8"/>
  <c r="S224" i="8" s="1"/>
  <c r="R224" i="8" s="1"/>
  <c r="V224" i="8" s="1"/>
  <c r="O225" i="8" s="1"/>
  <c r="N224" i="8"/>
  <c r="M283" i="2" l="1"/>
  <c r="L283" i="2"/>
  <c r="H283" i="2"/>
  <c r="Q225" i="8"/>
  <c r="U224" i="8"/>
  <c r="W224" i="8" s="1"/>
  <c r="P225" i="8" s="1"/>
  <c r="G280" i="8"/>
  <c r="M280" i="8" s="1"/>
  <c r="I279" i="8"/>
  <c r="J279" i="8"/>
  <c r="K279" i="8" s="1"/>
  <c r="G284" i="2" l="1"/>
  <c r="I283" i="2"/>
  <c r="J283" i="2"/>
  <c r="K283" i="2" s="1"/>
  <c r="H280" i="8"/>
  <c r="L280" i="8"/>
  <c r="T225" i="8"/>
  <c r="N225" i="8"/>
  <c r="M284" i="2" l="1"/>
  <c r="L284" i="2"/>
  <c r="H284" i="2"/>
  <c r="S225" i="8"/>
  <c r="U225" i="8" s="1"/>
  <c r="W225" i="8" s="1"/>
  <c r="P226" i="8" s="1"/>
  <c r="G281" i="8"/>
  <c r="M281" i="8" s="1"/>
  <c r="J280" i="8"/>
  <c r="K280" i="8" s="1"/>
  <c r="I280" i="8"/>
  <c r="J284" i="2" l="1"/>
  <c r="K284" i="2" s="1"/>
  <c r="I284" i="2"/>
  <c r="G285" i="2"/>
  <c r="R225" i="8"/>
  <c r="V225" i="8" s="1"/>
  <c r="O226" i="8" s="1"/>
  <c r="Q226" i="8" s="1"/>
  <c r="L281" i="8"/>
  <c r="H281" i="8"/>
  <c r="T226" i="8"/>
  <c r="M285" i="2" l="1"/>
  <c r="L285" i="2"/>
  <c r="H285" i="2"/>
  <c r="N226" i="8"/>
  <c r="S226" i="8"/>
  <c r="R226" i="8" s="1"/>
  <c r="V226" i="8" s="1"/>
  <c r="O227" i="8" s="1"/>
  <c r="J281" i="8"/>
  <c r="K281" i="8" s="1"/>
  <c r="G282" i="8"/>
  <c r="M282" i="8" s="1"/>
  <c r="I281" i="8"/>
  <c r="J285" i="2" l="1"/>
  <c r="K285" i="2" s="1"/>
  <c r="I285" i="2"/>
  <c r="G286" i="2"/>
  <c r="Q227" i="8"/>
  <c r="L282" i="8"/>
  <c r="H282" i="8"/>
  <c r="U226" i="8"/>
  <c r="W226" i="8" s="1"/>
  <c r="P227" i="8" s="1"/>
  <c r="M286" i="2" l="1"/>
  <c r="L286" i="2"/>
  <c r="H286" i="2"/>
  <c r="I282" i="8"/>
  <c r="J282" i="8"/>
  <c r="K282" i="8" s="1"/>
  <c r="G283" i="8"/>
  <c r="M283" i="8" s="1"/>
  <c r="T227" i="8"/>
  <c r="N227" i="8"/>
  <c r="I286" i="2" l="1"/>
  <c r="G287" i="2"/>
  <c r="J286" i="2"/>
  <c r="K286" i="2" s="1"/>
  <c r="S227" i="8"/>
  <c r="U227" i="8" s="1"/>
  <c r="W227" i="8" s="1"/>
  <c r="P228" i="8" s="1"/>
  <c r="L283" i="8"/>
  <c r="H283" i="8"/>
  <c r="M287" i="2" l="1"/>
  <c r="L287" i="2"/>
  <c r="H287" i="2"/>
  <c r="R227" i="8"/>
  <c r="V227" i="8" s="1"/>
  <c r="O228" i="8" s="1"/>
  <c r="Q228" i="8" s="1"/>
  <c r="J283" i="8"/>
  <c r="K283" i="8" s="1"/>
  <c r="G284" i="8"/>
  <c r="M284" i="8" s="1"/>
  <c r="I283" i="8"/>
  <c r="T228" i="8"/>
  <c r="N228" i="8" l="1"/>
  <c r="I287" i="2"/>
  <c r="J287" i="2"/>
  <c r="K287" i="2" s="1"/>
  <c r="G288" i="2"/>
  <c r="S228" i="8"/>
  <c r="U228" i="8" s="1"/>
  <c r="W228" i="8" s="1"/>
  <c r="P229" i="8" s="1"/>
  <c r="L284" i="8"/>
  <c r="H284" i="8"/>
  <c r="M288" i="2" l="1"/>
  <c r="H288" i="2"/>
  <c r="L288" i="2"/>
  <c r="R228" i="8"/>
  <c r="V228" i="8" s="1"/>
  <c r="O229" i="8" s="1"/>
  <c r="N229" i="8" s="1"/>
  <c r="T229" i="8"/>
  <c r="J284" i="8"/>
  <c r="K284" i="8" s="1"/>
  <c r="I284" i="8"/>
  <c r="G285" i="8"/>
  <c r="M285" i="8" s="1"/>
  <c r="I288" i="2" l="1"/>
  <c r="G289" i="2"/>
  <c r="J288" i="2"/>
  <c r="K288" i="2" s="1"/>
  <c r="Q229" i="8"/>
  <c r="S229" i="8" s="1"/>
  <c r="U229" i="8" s="1"/>
  <c r="W229" i="8" s="1"/>
  <c r="P230" i="8" s="1"/>
  <c r="H285" i="8"/>
  <c r="L285" i="8"/>
  <c r="M289" i="2" l="1"/>
  <c r="L289" i="2"/>
  <c r="H289" i="2"/>
  <c r="T230" i="8"/>
  <c r="R229" i="8"/>
  <c r="V229" i="8" s="1"/>
  <c r="O230" i="8" s="1"/>
  <c r="J285" i="8"/>
  <c r="K285" i="8" s="1"/>
  <c r="I285" i="8"/>
  <c r="G286" i="8"/>
  <c r="M286" i="8" s="1"/>
  <c r="G290" i="2" l="1"/>
  <c r="J289" i="2"/>
  <c r="K289" i="2" s="1"/>
  <c r="I289" i="2"/>
  <c r="N230" i="8"/>
  <c r="Q230" i="8"/>
  <c r="S230" i="8" s="1"/>
  <c r="R230" i="8" s="1"/>
  <c r="V230" i="8" s="1"/>
  <c r="O231" i="8" s="1"/>
  <c r="H286" i="8"/>
  <c r="L286" i="8"/>
  <c r="M290" i="2" l="1"/>
  <c r="L290" i="2"/>
  <c r="H290" i="2"/>
  <c r="Q231" i="8"/>
  <c r="I286" i="8"/>
  <c r="G287" i="8"/>
  <c r="M287" i="8" s="1"/>
  <c r="J286" i="8"/>
  <c r="K286" i="8" s="1"/>
  <c r="U230" i="8"/>
  <c r="W230" i="8" s="1"/>
  <c r="P231" i="8" s="1"/>
  <c r="I290" i="2" l="1"/>
  <c r="J290" i="2"/>
  <c r="K290" i="2" s="1"/>
  <c r="G291" i="2"/>
  <c r="H287" i="8"/>
  <c r="L287" i="8"/>
  <c r="T231" i="8"/>
  <c r="N231" i="8"/>
  <c r="M291" i="2" l="1"/>
  <c r="L291" i="2"/>
  <c r="H291" i="2"/>
  <c r="S231" i="8"/>
  <c r="U231" i="8" s="1"/>
  <c r="W231" i="8" s="1"/>
  <c r="P232" i="8" s="1"/>
  <c r="G288" i="8"/>
  <c r="M288" i="8" s="1"/>
  <c r="I287" i="8"/>
  <c r="J287" i="8"/>
  <c r="K287" i="8" s="1"/>
  <c r="I291" i="2" l="1"/>
  <c r="J291" i="2"/>
  <c r="K291" i="2" s="1"/>
  <c r="G292" i="2"/>
  <c r="R231" i="8"/>
  <c r="V231" i="8" s="1"/>
  <c r="O232" i="8" s="1"/>
  <c r="L288" i="8"/>
  <c r="H288" i="8"/>
  <c r="T232" i="8"/>
  <c r="M292" i="2" l="1"/>
  <c r="L292" i="2"/>
  <c r="H292" i="2"/>
  <c r="J288" i="8"/>
  <c r="K288" i="8" s="1"/>
  <c r="I288" i="8"/>
  <c r="G289" i="8"/>
  <c r="M289" i="8" s="1"/>
  <c r="Q232" i="8"/>
  <c r="N232" i="8"/>
  <c r="G293" i="2" l="1"/>
  <c r="I292" i="2"/>
  <c r="J292" i="2"/>
  <c r="K292" i="2" s="1"/>
  <c r="S232" i="8"/>
  <c r="R232" i="8" s="1"/>
  <c r="V232" i="8" s="1"/>
  <c r="O233" i="8" s="1"/>
  <c r="L289" i="8"/>
  <c r="H289" i="8"/>
  <c r="M293" i="2" l="1"/>
  <c r="L293" i="2"/>
  <c r="H293" i="2"/>
  <c r="J289" i="8"/>
  <c r="K289" i="8" s="1"/>
  <c r="I289" i="8"/>
  <c r="G290" i="8"/>
  <c r="M290" i="8" s="1"/>
  <c r="Q233" i="8"/>
  <c r="U232" i="8"/>
  <c r="W232" i="8" s="1"/>
  <c r="P233" i="8" s="1"/>
  <c r="I293" i="2" l="1"/>
  <c r="J293" i="2"/>
  <c r="K293" i="2" s="1"/>
  <c r="G294" i="2"/>
  <c r="H290" i="8"/>
  <c r="L290" i="8"/>
  <c r="T233" i="8"/>
  <c r="N233" i="8"/>
  <c r="M294" i="2" l="1"/>
  <c r="L294" i="2"/>
  <c r="H294" i="2"/>
  <c r="S233" i="8"/>
  <c r="U233" i="8" s="1"/>
  <c r="W233" i="8" s="1"/>
  <c r="P234" i="8" s="1"/>
  <c r="J290" i="8"/>
  <c r="K290" i="8" s="1"/>
  <c r="I290" i="8"/>
  <c r="G291" i="8"/>
  <c r="M291" i="8" s="1"/>
  <c r="G295" i="2" l="1"/>
  <c r="J294" i="2"/>
  <c r="K294" i="2" s="1"/>
  <c r="I294" i="2"/>
  <c r="R233" i="8"/>
  <c r="V233" i="8" s="1"/>
  <c r="O234" i="8" s="1"/>
  <c r="H291" i="8"/>
  <c r="L291" i="8"/>
  <c r="T234" i="8"/>
  <c r="M295" i="2" l="1"/>
  <c r="H295" i="2"/>
  <c r="L295" i="2"/>
  <c r="J291" i="8"/>
  <c r="K291" i="8" s="1"/>
  <c r="I291" i="8"/>
  <c r="G292" i="8"/>
  <c r="M292" i="8" s="1"/>
  <c r="Q234" i="8"/>
  <c r="S234" i="8" s="1"/>
  <c r="R234" i="8" s="1"/>
  <c r="V234" i="8" s="1"/>
  <c r="O235" i="8" s="1"/>
  <c r="N234" i="8"/>
  <c r="G296" i="2" l="1"/>
  <c r="I295" i="2"/>
  <c r="J295" i="2"/>
  <c r="K295" i="2" s="1"/>
  <c r="Q235" i="8"/>
  <c r="H292" i="8"/>
  <c r="L292" i="8"/>
  <c r="U234" i="8"/>
  <c r="W234" i="8" s="1"/>
  <c r="P235" i="8" s="1"/>
  <c r="M296" i="2" l="1"/>
  <c r="L296" i="2"/>
  <c r="H296" i="2"/>
  <c r="T235" i="8"/>
  <c r="I292" i="8"/>
  <c r="G293" i="8"/>
  <c r="M293" i="8" s="1"/>
  <c r="J292" i="8"/>
  <c r="K292" i="8" s="1"/>
  <c r="N235" i="8"/>
  <c r="J296" i="2" l="1"/>
  <c r="K296" i="2" s="1"/>
  <c r="G297" i="2"/>
  <c r="I296" i="2"/>
  <c r="H293" i="8"/>
  <c r="L293" i="8"/>
  <c r="S235" i="8"/>
  <c r="U235" i="8" s="1"/>
  <c r="W235" i="8" s="1"/>
  <c r="P236" i="8" s="1"/>
  <c r="R235" i="8" l="1"/>
  <c r="V235" i="8" s="1"/>
  <c r="O236" i="8" s="1"/>
  <c r="N236" i="8" s="1"/>
  <c r="M297" i="2"/>
  <c r="L297" i="2"/>
  <c r="H297" i="2"/>
  <c r="T236" i="8"/>
  <c r="G294" i="8"/>
  <c r="M294" i="8" s="1"/>
  <c r="I293" i="8"/>
  <c r="J293" i="8"/>
  <c r="K293" i="8" s="1"/>
  <c r="Q236" i="8" l="1"/>
  <c r="S236" i="8" s="1"/>
  <c r="R236" i="8" s="1"/>
  <c r="V236" i="8" s="1"/>
  <c r="O237" i="8" s="1"/>
  <c r="I297" i="2"/>
  <c r="G298" i="2"/>
  <c r="J297" i="2"/>
  <c r="K297" i="2" s="1"/>
  <c r="L294" i="8"/>
  <c r="H294" i="8"/>
  <c r="U236" i="8" l="1"/>
  <c r="W236" i="8" s="1"/>
  <c r="P237" i="8" s="1"/>
  <c r="N237" i="8" s="1"/>
  <c r="M298" i="2"/>
  <c r="H298" i="2"/>
  <c r="L298" i="2"/>
  <c r="G295" i="8"/>
  <c r="M295" i="8" s="1"/>
  <c r="I294" i="8"/>
  <c r="J294" i="8"/>
  <c r="K294" i="8" s="1"/>
  <c r="Q237" i="8"/>
  <c r="T237" i="8" l="1"/>
  <c r="S237" i="8" s="1"/>
  <c r="U237" i="8" s="1"/>
  <c r="W237" i="8" s="1"/>
  <c r="P238" i="8" s="1"/>
  <c r="J298" i="2"/>
  <c r="K298" i="2" s="1"/>
  <c r="I298" i="2"/>
  <c r="G299" i="2"/>
  <c r="L295" i="8"/>
  <c r="H295" i="8"/>
  <c r="M299" i="2" l="1"/>
  <c r="L299" i="2"/>
  <c r="H299" i="2"/>
  <c r="R237" i="8"/>
  <c r="V237" i="8" s="1"/>
  <c r="O238" i="8" s="1"/>
  <c r="N238" i="8" s="1"/>
  <c r="T238" i="8"/>
  <c r="J295" i="8"/>
  <c r="K295" i="8" s="1"/>
  <c r="I295" i="8"/>
  <c r="G296" i="8"/>
  <c r="M296" i="8" s="1"/>
  <c r="G300" i="2" l="1"/>
  <c r="J299" i="2"/>
  <c r="K299" i="2" s="1"/>
  <c r="I299" i="2"/>
  <c r="Q238" i="8"/>
  <c r="S238" i="8" s="1"/>
  <c r="U238" i="8" s="1"/>
  <c r="W238" i="8" s="1"/>
  <c r="P239" i="8" s="1"/>
  <c r="L296" i="8"/>
  <c r="H296" i="8"/>
  <c r="M300" i="2" l="1"/>
  <c r="L300" i="2"/>
  <c r="H300" i="2"/>
  <c r="R238" i="8"/>
  <c r="V238" i="8" s="1"/>
  <c r="O239" i="8" s="1"/>
  <c r="Q239" i="8" s="1"/>
  <c r="T239" i="8"/>
  <c r="J296" i="8"/>
  <c r="K296" i="8" s="1"/>
  <c r="I296" i="8"/>
  <c r="G297" i="8"/>
  <c r="M297" i="8" s="1"/>
  <c r="J300" i="2" l="1"/>
  <c r="K300" i="2" s="1"/>
  <c r="I300" i="2"/>
  <c r="G301" i="2"/>
  <c r="N239" i="8"/>
  <c r="L297" i="8"/>
  <c r="H297" i="8"/>
  <c r="S239" i="8"/>
  <c r="R239" i="8" s="1"/>
  <c r="V239" i="8" s="1"/>
  <c r="O240" i="8" s="1"/>
  <c r="M301" i="2" l="1"/>
  <c r="L301" i="2"/>
  <c r="H301" i="2"/>
  <c r="Q240" i="8"/>
  <c r="U239" i="8"/>
  <c r="W239" i="8" s="1"/>
  <c r="P240" i="8" s="1"/>
  <c r="J297" i="8"/>
  <c r="K297" i="8" s="1"/>
  <c r="I297" i="8"/>
  <c r="G298" i="8"/>
  <c r="M298" i="8" s="1"/>
  <c r="J301" i="2" l="1"/>
  <c r="K301" i="2" s="1"/>
  <c r="I301" i="2"/>
  <c r="G302" i="2"/>
  <c r="T240" i="8"/>
  <c r="N240" i="8"/>
  <c r="H298" i="8"/>
  <c r="L298" i="8"/>
  <c r="M302" i="2" l="1"/>
  <c r="L302" i="2"/>
  <c r="H302" i="2"/>
  <c r="J298" i="8"/>
  <c r="K298" i="8" s="1"/>
  <c r="I298" i="8"/>
  <c r="G299" i="8"/>
  <c r="M299" i="8" s="1"/>
  <c r="S240" i="8"/>
  <c r="U240" i="8" s="1"/>
  <c r="W240" i="8" s="1"/>
  <c r="P241" i="8" s="1"/>
  <c r="J302" i="2" l="1"/>
  <c r="K302" i="2" s="1"/>
  <c r="G303" i="2"/>
  <c r="I302" i="2"/>
  <c r="T241" i="8"/>
  <c r="R240" i="8"/>
  <c r="V240" i="8" s="1"/>
  <c r="O241" i="8" s="1"/>
  <c r="H299" i="8"/>
  <c r="L299" i="8"/>
  <c r="M303" i="2" l="1"/>
  <c r="L303" i="2"/>
  <c r="H303" i="2"/>
  <c r="J299" i="8"/>
  <c r="K299" i="8" s="1"/>
  <c r="I299" i="8"/>
  <c r="G300" i="8"/>
  <c r="M300" i="8" s="1"/>
  <c r="N241" i="8"/>
  <c r="Q241" i="8"/>
  <c r="J303" i="2" l="1"/>
  <c r="K303" i="2" s="1"/>
  <c r="I303" i="2"/>
  <c r="G304" i="2"/>
  <c r="H300" i="8"/>
  <c r="L300" i="8"/>
  <c r="S241" i="8"/>
  <c r="R241" i="8" s="1"/>
  <c r="V241" i="8" s="1"/>
  <c r="O242" i="8" s="1"/>
  <c r="M304" i="2" l="1"/>
  <c r="L304" i="2"/>
  <c r="H304" i="2"/>
  <c r="Q242" i="8"/>
  <c r="I300" i="8"/>
  <c r="G301" i="8"/>
  <c r="M301" i="8" s="1"/>
  <c r="J300" i="8"/>
  <c r="K300" i="8" s="1"/>
  <c r="U241" i="8"/>
  <c r="W241" i="8" s="1"/>
  <c r="P242" i="8" s="1"/>
  <c r="N242" i="8" s="1"/>
  <c r="G305" i="2" l="1"/>
  <c r="I304" i="2"/>
  <c r="J304" i="2"/>
  <c r="K304" i="2" s="1"/>
  <c r="H301" i="8"/>
  <c r="L301" i="8"/>
  <c r="T242" i="8"/>
  <c r="M305" i="2" l="1"/>
  <c r="L305" i="2"/>
  <c r="H305" i="2"/>
  <c r="S242" i="8"/>
  <c r="U242" i="8" s="1"/>
  <c r="W242" i="8" s="1"/>
  <c r="P243" i="8" s="1"/>
  <c r="G302" i="8"/>
  <c r="M302" i="8" s="1"/>
  <c r="I301" i="8"/>
  <c r="J301" i="8"/>
  <c r="K301" i="8" s="1"/>
  <c r="J305" i="2" l="1"/>
  <c r="K305" i="2" s="1"/>
  <c r="G306" i="2"/>
  <c r="I305" i="2"/>
  <c r="T243" i="8"/>
  <c r="L302" i="8"/>
  <c r="H302" i="8"/>
  <c r="R242" i="8"/>
  <c r="V242" i="8" s="1"/>
  <c r="O243" i="8" s="1"/>
  <c r="M306" i="2" l="1"/>
  <c r="H306" i="2"/>
  <c r="L306" i="2"/>
  <c r="Q243" i="8"/>
  <c r="S243" i="8" s="1"/>
  <c r="R243" i="8" s="1"/>
  <c r="V243" i="8" s="1"/>
  <c r="O244" i="8" s="1"/>
  <c r="N243" i="8"/>
  <c r="G303" i="8"/>
  <c r="M303" i="8" s="1"/>
  <c r="J302" i="8"/>
  <c r="K302" i="8" s="1"/>
  <c r="I302" i="8"/>
  <c r="G307" i="2" l="1"/>
  <c r="I306" i="2"/>
  <c r="J306" i="2"/>
  <c r="K306" i="2" s="1"/>
  <c r="Q244" i="8"/>
  <c r="L303" i="8"/>
  <c r="H303" i="8"/>
  <c r="U243" i="8"/>
  <c r="W243" i="8" s="1"/>
  <c r="P244" i="8" s="1"/>
  <c r="M307" i="2" l="1"/>
  <c r="H307" i="2"/>
  <c r="L307" i="2"/>
  <c r="T244" i="8"/>
  <c r="J303" i="8"/>
  <c r="K303" i="8" s="1"/>
  <c r="I303" i="8"/>
  <c r="G304" i="8"/>
  <c r="M304" i="8" s="1"/>
  <c r="N244" i="8"/>
  <c r="J307" i="2" l="1"/>
  <c r="K307" i="2" s="1"/>
  <c r="I307" i="2"/>
  <c r="G308" i="2"/>
  <c r="L304" i="8"/>
  <c r="H304" i="8"/>
  <c r="S244" i="8"/>
  <c r="U244" i="8" s="1"/>
  <c r="W244" i="8" s="1"/>
  <c r="P245" i="8" s="1"/>
  <c r="M308" i="2" l="1"/>
  <c r="L308" i="2"/>
  <c r="H308" i="2"/>
  <c r="T245" i="8"/>
  <c r="R244" i="8"/>
  <c r="V244" i="8" s="1"/>
  <c r="O245" i="8" s="1"/>
  <c r="J304" i="8"/>
  <c r="K304" i="8" s="1"/>
  <c r="I304" i="8"/>
  <c r="G305" i="8"/>
  <c r="M305" i="8" s="1"/>
  <c r="G309" i="2" l="1"/>
  <c r="J308" i="2"/>
  <c r="K308" i="2" s="1"/>
  <c r="I308" i="2"/>
  <c r="L305" i="8"/>
  <c r="H305" i="8"/>
  <c r="N245" i="8"/>
  <c r="Q245" i="8"/>
  <c r="S245" i="8" s="1"/>
  <c r="R245" i="8" s="1"/>
  <c r="V245" i="8" s="1"/>
  <c r="O246" i="8" s="1"/>
  <c r="M309" i="2" l="1"/>
  <c r="L309" i="2"/>
  <c r="H309" i="2"/>
  <c r="Q246" i="8"/>
  <c r="J305" i="8"/>
  <c r="K305" i="8" s="1"/>
  <c r="I305" i="8"/>
  <c r="G306" i="8"/>
  <c r="M306" i="8" s="1"/>
  <c r="U245" i="8"/>
  <c r="W245" i="8" s="1"/>
  <c r="P246" i="8" s="1"/>
  <c r="I309" i="2" l="1"/>
  <c r="J309" i="2"/>
  <c r="K309" i="2" s="1"/>
  <c r="G310" i="2"/>
  <c r="T246" i="8"/>
  <c r="N246" i="8"/>
  <c r="H306" i="8"/>
  <c r="L306" i="8"/>
  <c r="M310" i="2" l="1"/>
  <c r="H310" i="2"/>
  <c r="L310" i="2"/>
  <c r="J306" i="8"/>
  <c r="K306" i="8" s="1"/>
  <c r="I306" i="8"/>
  <c r="G307" i="8"/>
  <c r="M307" i="8" s="1"/>
  <c r="S246" i="8"/>
  <c r="U246" i="8" s="1"/>
  <c r="W246" i="8" s="1"/>
  <c r="P247" i="8" s="1"/>
  <c r="R246" i="8" l="1"/>
  <c r="V246" i="8" s="1"/>
  <c r="O247" i="8" s="1"/>
  <c r="Q247" i="8" s="1"/>
  <c r="I310" i="2"/>
  <c r="G311" i="2"/>
  <c r="J310" i="2"/>
  <c r="K310" i="2" s="1"/>
  <c r="T247" i="8"/>
  <c r="H307" i="8"/>
  <c r="L307" i="8"/>
  <c r="N247" i="8" l="1"/>
  <c r="M311" i="2"/>
  <c r="L311" i="2"/>
  <c r="H311" i="2"/>
  <c r="J307" i="8"/>
  <c r="K307" i="8" s="1"/>
  <c r="I307" i="8"/>
  <c r="G308" i="8"/>
  <c r="M308" i="8" s="1"/>
  <c r="S247" i="8"/>
  <c r="U247" i="8" s="1"/>
  <c r="W247" i="8" s="1"/>
  <c r="P248" i="8" s="1"/>
  <c r="I311" i="2" l="1"/>
  <c r="J311" i="2"/>
  <c r="K311" i="2" s="1"/>
  <c r="G312" i="2"/>
  <c r="T248" i="8"/>
  <c r="R247" i="8"/>
  <c r="V247" i="8" s="1"/>
  <c r="O248" i="8" s="1"/>
  <c r="H308" i="8"/>
  <c r="L308" i="8"/>
  <c r="M312" i="2" l="1"/>
  <c r="L312" i="2"/>
  <c r="H312" i="2"/>
  <c r="I308" i="8"/>
  <c r="G309" i="8"/>
  <c r="M309" i="8" s="1"/>
  <c r="J308" i="8"/>
  <c r="K308" i="8" s="1"/>
  <c r="Q248" i="8"/>
  <c r="S248" i="8" s="1"/>
  <c r="R248" i="8" s="1"/>
  <c r="V248" i="8" s="1"/>
  <c r="O249" i="8" s="1"/>
  <c r="N248" i="8"/>
  <c r="J312" i="2" l="1"/>
  <c r="K312" i="2" s="1"/>
  <c r="I312" i="2"/>
  <c r="G313" i="2"/>
  <c r="Q249" i="8"/>
  <c r="H309" i="8"/>
  <c r="L309" i="8"/>
  <c r="U248" i="8"/>
  <c r="W248" i="8" s="1"/>
  <c r="P249" i="8" s="1"/>
  <c r="M313" i="2" l="1"/>
  <c r="L313" i="2"/>
  <c r="H313" i="2"/>
  <c r="T249" i="8"/>
  <c r="G310" i="8"/>
  <c r="M310" i="8" s="1"/>
  <c r="I309" i="8"/>
  <c r="J309" i="8"/>
  <c r="K309" i="8" s="1"/>
  <c r="N249" i="8"/>
  <c r="J313" i="2" l="1"/>
  <c r="K313" i="2" s="1"/>
  <c r="I313" i="2"/>
  <c r="G314" i="2"/>
  <c r="L310" i="8"/>
  <c r="H310" i="8"/>
  <c r="S249" i="8"/>
  <c r="U249" i="8" s="1"/>
  <c r="W249" i="8" s="1"/>
  <c r="P250" i="8" s="1"/>
  <c r="M314" i="2" l="1"/>
  <c r="L314" i="2"/>
  <c r="H314" i="2"/>
  <c r="R249" i="8"/>
  <c r="V249" i="8" s="1"/>
  <c r="O250" i="8" s="1"/>
  <c r="N250" i="8" s="1"/>
  <c r="G311" i="8"/>
  <c r="M311" i="8" s="1"/>
  <c r="J310" i="8"/>
  <c r="K310" i="8" s="1"/>
  <c r="I310" i="8"/>
  <c r="T250" i="8"/>
  <c r="J314" i="2" l="1"/>
  <c r="K314" i="2" s="1"/>
  <c r="G315" i="2"/>
  <c r="I314" i="2"/>
  <c r="Q250" i="8"/>
  <c r="S250" i="8" s="1"/>
  <c r="U250" i="8" s="1"/>
  <c r="W250" i="8" s="1"/>
  <c r="P251" i="8" s="1"/>
  <c r="L311" i="8"/>
  <c r="H311" i="8"/>
  <c r="M315" i="2" l="1"/>
  <c r="H315" i="2"/>
  <c r="L315" i="2"/>
  <c r="T251" i="8"/>
  <c r="J311" i="8"/>
  <c r="K311" i="8" s="1"/>
  <c r="G312" i="8"/>
  <c r="M312" i="8" s="1"/>
  <c r="I311" i="8"/>
  <c r="R250" i="8"/>
  <c r="V250" i="8" s="1"/>
  <c r="O251" i="8" s="1"/>
  <c r="J315" i="2" l="1"/>
  <c r="K315" i="2" s="1"/>
  <c r="I315" i="2"/>
  <c r="G316" i="2"/>
  <c r="L312" i="8"/>
  <c r="H312" i="8"/>
  <c r="Q251" i="8"/>
  <c r="S251" i="8" s="1"/>
  <c r="R251" i="8" s="1"/>
  <c r="V251" i="8" s="1"/>
  <c r="O252" i="8" s="1"/>
  <c r="N251" i="8"/>
  <c r="M316" i="2" l="1"/>
  <c r="L316" i="2"/>
  <c r="H316" i="2"/>
  <c r="Q252" i="8"/>
  <c r="U251" i="8"/>
  <c r="W251" i="8" s="1"/>
  <c r="P252" i="8" s="1"/>
  <c r="J312" i="8"/>
  <c r="K312" i="8" s="1"/>
  <c r="I312" i="8"/>
  <c r="G313" i="8"/>
  <c r="M313" i="8" s="1"/>
  <c r="G317" i="2" l="1"/>
  <c r="I316" i="2"/>
  <c r="J316" i="2"/>
  <c r="K316" i="2" s="1"/>
  <c r="L313" i="8"/>
  <c r="H313" i="8"/>
  <c r="T252" i="8"/>
  <c r="N252" i="8"/>
  <c r="M317" i="2" l="1"/>
  <c r="L317" i="2"/>
  <c r="H317" i="2"/>
  <c r="S252" i="8"/>
  <c r="U252" i="8" s="1"/>
  <c r="W252" i="8" s="1"/>
  <c r="P253" i="8" s="1"/>
  <c r="G314" i="8"/>
  <c r="M314" i="8" s="1"/>
  <c r="I313" i="8"/>
  <c r="J313" i="8"/>
  <c r="K313" i="8" s="1"/>
  <c r="R252" i="8" l="1"/>
  <c r="V252" i="8" s="1"/>
  <c r="O253" i="8" s="1"/>
  <c r="N253" i="8" s="1"/>
  <c r="I317" i="2"/>
  <c r="G318" i="2"/>
  <c r="J317" i="2"/>
  <c r="K317" i="2" s="1"/>
  <c r="H314" i="8"/>
  <c r="L314" i="8"/>
  <c r="T253" i="8"/>
  <c r="Q253" i="8" l="1"/>
  <c r="S253" i="8" s="1"/>
  <c r="U253" i="8" s="1"/>
  <c r="W253" i="8" s="1"/>
  <c r="P254" i="8" s="1"/>
  <c r="M318" i="2"/>
  <c r="L318" i="2"/>
  <c r="H318" i="2"/>
  <c r="G315" i="8"/>
  <c r="M315" i="8" s="1"/>
  <c r="I314" i="8"/>
  <c r="J314" i="8"/>
  <c r="K314" i="8" s="1"/>
  <c r="R253" i="8" l="1"/>
  <c r="V253" i="8" s="1"/>
  <c r="O254" i="8" s="1"/>
  <c r="Q254" i="8" s="1"/>
  <c r="I318" i="2"/>
  <c r="J318" i="2"/>
  <c r="K318" i="2" s="1"/>
  <c r="G319" i="2"/>
  <c r="T254" i="8"/>
  <c r="H315" i="8"/>
  <c r="L315" i="8"/>
  <c r="N254" i="8" l="1"/>
  <c r="M319" i="2"/>
  <c r="L319" i="2"/>
  <c r="H319" i="2"/>
  <c r="S254" i="8"/>
  <c r="U254" i="8" s="1"/>
  <c r="W254" i="8" s="1"/>
  <c r="P255" i="8" s="1"/>
  <c r="J315" i="8"/>
  <c r="K315" i="8" s="1"/>
  <c r="I315" i="8"/>
  <c r="G316" i="8"/>
  <c r="M316" i="8" s="1"/>
  <c r="R254" i="8" l="1"/>
  <c r="V254" i="8" s="1"/>
  <c r="O255" i="8" s="1"/>
  <c r="Q255" i="8" s="1"/>
  <c r="J319" i="2"/>
  <c r="K319" i="2" s="1"/>
  <c r="I319" i="2"/>
  <c r="G320" i="2"/>
  <c r="T255" i="8"/>
  <c r="L316" i="8"/>
  <c r="H316" i="8"/>
  <c r="N255" i="8" l="1"/>
  <c r="M320" i="2"/>
  <c r="H320" i="2"/>
  <c r="L320" i="2"/>
  <c r="G317" i="8"/>
  <c r="M317" i="8" s="1"/>
  <c r="J316" i="8"/>
  <c r="K316" i="8" s="1"/>
  <c r="I316" i="8"/>
  <c r="S255" i="8"/>
  <c r="U255" i="8" s="1"/>
  <c r="W255" i="8" s="1"/>
  <c r="P256" i="8" s="1"/>
  <c r="J320" i="2" l="1"/>
  <c r="K320" i="2" s="1"/>
  <c r="G321" i="2"/>
  <c r="I320" i="2"/>
  <c r="R255" i="8"/>
  <c r="V255" i="8" s="1"/>
  <c r="O256" i="8" s="1"/>
  <c r="Q256" i="8" s="1"/>
  <c r="T256" i="8"/>
  <c r="L317" i="8"/>
  <c r="H317" i="8"/>
  <c r="N256" i="8" l="1"/>
  <c r="M321" i="2"/>
  <c r="L321" i="2"/>
  <c r="H321" i="2"/>
  <c r="S256" i="8"/>
  <c r="U256" i="8" s="1"/>
  <c r="W256" i="8" s="1"/>
  <c r="P257" i="8" s="1"/>
  <c r="I317" i="8"/>
  <c r="J317" i="8"/>
  <c r="K317" i="8" s="1"/>
  <c r="G318" i="8"/>
  <c r="M318" i="8" s="1"/>
  <c r="G322" i="2" l="1"/>
  <c r="I321" i="2"/>
  <c r="J321" i="2"/>
  <c r="K321" i="2" s="1"/>
  <c r="T257" i="8"/>
  <c r="L318" i="8"/>
  <c r="H318" i="8"/>
  <c r="R256" i="8"/>
  <c r="V256" i="8" s="1"/>
  <c r="O257" i="8" s="1"/>
  <c r="M322" i="2" l="1"/>
  <c r="L322" i="2"/>
  <c r="H322" i="2"/>
  <c r="Q257" i="8"/>
  <c r="S257" i="8" s="1"/>
  <c r="R257" i="8" s="1"/>
  <c r="V257" i="8" s="1"/>
  <c r="O258" i="8" s="1"/>
  <c r="N257" i="8"/>
  <c r="G319" i="8"/>
  <c r="M319" i="8" s="1"/>
  <c r="J318" i="8"/>
  <c r="K318" i="8" s="1"/>
  <c r="I318" i="8"/>
  <c r="J322" i="2" l="1"/>
  <c r="K322" i="2" s="1"/>
  <c r="I322" i="2"/>
  <c r="G323" i="2"/>
  <c r="Q258" i="8"/>
  <c r="H319" i="8"/>
  <c r="L319" i="8"/>
  <c r="U257" i="8"/>
  <c r="W257" i="8" s="1"/>
  <c r="P258" i="8" s="1"/>
  <c r="M323" i="2" l="1"/>
  <c r="L323" i="2"/>
  <c r="H323" i="2"/>
  <c r="T258" i="8"/>
  <c r="J319" i="8"/>
  <c r="K319" i="8" s="1"/>
  <c r="G320" i="8"/>
  <c r="M320" i="8" s="1"/>
  <c r="I319" i="8"/>
  <c r="N258" i="8"/>
  <c r="J323" i="2" l="1"/>
  <c r="K323" i="2" s="1"/>
  <c r="I323" i="2"/>
  <c r="G324" i="2"/>
  <c r="H320" i="8"/>
  <c r="L320" i="8"/>
  <c r="S258" i="8"/>
  <c r="U258" i="8" s="1"/>
  <c r="W258" i="8" s="1"/>
  <c r="P259" i="8" s="1"/>
  <c r="M324" i="2" l="1"/>
  <c r="H324" i="2"/>
  <c r="L324" i="2"/>
  <c r="R258" i="8"/>
  <c r="V258" i="8" s="1"/>
  <c r="O259" i="8" s="1"/>
  <c r="T259" i="8"/>
  <c r="I320" i="8"/>
  <c r="G321" i="8"/>
  <c r="M321" i="8" s="1"/>
  <c r="J320" i="8"/>
  <c r="K320" i="8" s="1"/>
  <c r="I324" i="2" l="1"/>
  <c r="J324" i="2"/>
  <c r="K324" i="2" s="1"/>
  <c r="G325" i="2"/>
  <c r="H321" i="8"/>
  <c r="L321" i="8"/>
  <c r="N259" i="8"/>
  <c r="Q259" i="8"/>
  <c r="M325" i="2" l="1"/>
  <c r="H325" i="2"/>
  <c r="L325" i="2"/>
  <c r="G322" i="8"/>
  <c r="M322" i="8" s="1"/>
  <c r="I321" i="8"/>
  <c r="J321" i="8"/>
  <c r="K321" i="8" s="1"/>
  <c r="S259" i="8"/>
  <c r="R259" i="8" s="1"/>
  <c r="V259" i="8" s="1"/>
  <c r="O260" i="8" s="1"/>
  <c r="J325" i="2" l="1"/>
  <c r="K325" i="2" s="1"/>
  <c r="G326" i="2"/>
  <c r="I325" i="2"/>
  <c r="Q260" i="8"/>
  <c r="L322" i="8"/>
  <c r="H322" i="8"/>
  <c r="U259" i="8"/>
  <c r="W259" i="8" s="1"/>
  <c r="P260" i="8" s="1"/>
  <c r="M326" i="2" l="1"/>
  <c r="L326" i="2"/>
  <c r="H326" i="2"/>
  <c r="T260" i="8"/>
  <c r="G323" i="8"/>
  <c r="M323" i="8" s="1"/>
  <c r="J322" i="8"/>
  <c r="K322" i="8" s="1"/>
  <c r="I322" i="8"/>
  <c r="N260" i="8"/>
  <c r="I326" i="2" l="1"/>
  <c r="J326" i="2"/>
  <c r="K326" i="2" s="1"/>
  <c r="G327" i="2"/>
  <c r="H323" i="8"/>
  <c r="L323" i="8"/>
  <c r="S260" i="8"/>
  <c r="U260" i="8" s="1"/>
  <c r="W260" i="8" s="1"/>
  <c r="P261" i="8" s="1"/>
  <c r="M327" i="2" l="1"/>
  <c r="L327" i="2"/>
  <c r="H327" i="2"/>
  <c r="R260" i="8"/>
  <c r="V260" i="8" s="1"/>
  <c r="O261" i="8" s="1"/>
  <c r="N261" i="8" s="1"/>
  <c r="T261" i="8"/>
  <c r="J323" i="8"/>
  <c r="K323" i="8" s="1"/>
  <c r="G324" i="8"/>
  <c r="M324" i="8" s="1"/>
  <c r="I323" i="8"/>
  <c r="Q261" i="8" l="1"/>
  <c r="S261" i="8" s="1"/>
  <c r="R261" i="8" s="1"/>
  <c r="V261" i="8" s="1"/>
  <c r="O262" i="8" s="1"/>
  <c r="I327" i="2"/>
  <c r="J327" i="2"/>
  <c r="K327" i="2" s="1"/>
  <c r="G328" i="2"/>
  <c r="L324" i="8"/>
  <c r="H324" i="8"/>
  <c r="M328" i="2" l="1"/>
  <c r="L328" i="2"/>
  <c r="H328" i="2"/>
  <c r="U261" i="8"/>
  <c r="W261" i="8" s="1"/>
  <c r="P262" i="8" s="1"/>
  <c r="T262" i="8" s="1"/>
  <c r="Q262" i="8"/>
  <c r="J324" i="8"/>
  <c r="K324" i="8" s="1"/>
  <c r="I324" i="8"/>
  <c r="G325" i="8"/>
  <c r="M325" i="8" l="1"/>
  <c r="N262" i="8"/>
  <c r="I328" i="2"/>
  <c r="G329" i="2"/>
  <c r="J328" i="2"/>
  <c r="K328" i="2" s="1"/>
  <c r="S262" i="8"/>
  <c r="R262" i="8" s="1"/>
  <c r="V262" i="8" s="1"/>
  <c r="O263" i="8" s="1"/>
  <c r="L325" i="8"/>
  <c r="H325" i="8"/>
  <c r="U262" i="8" l="1"/>
  <c r="W262" i="8" s="1"/>
  <c r="P263" i="8" s="1"/>
  <c r="N263" i="8" s="1"/>
  <c r="M329" i="2"/>
  <c r="H329" i="2"/>
  <c r="L329" i="2"/>
  <c r="Q263" i="8"/>
  <c r="I325" i="8"/>
  <c r="G326" i="8"/>
  <c r="M326" i="8" s="1"/>
  <c r="J325" i="8"/>
  <c r="K325" i="8" s="1"/>
  <c r="T263" i="8" l="1"/>
  <c r="S263" i="8" s="1"/>
  <c r="R263" i="8" s="1"/>
  <c r="V263" i="8" s="1"/>
  <c r="O264" i="8" s="1"/>
  <c r="J329" i="2"/>
  <c r="K329" i="2" s="1"/>
  <c r="G330" i="2"/>
  <c r="I329" i="2"/>
  <c r="H326" i="8"/>
  <c r="L326" i="8"/>
  <c r="M330" i="2" l="1"/>
  <c r="H330" i="2"/>
  <c r="L330" i="2"/>
  <c r="Q264" i="8"/>
  <c r="U263" i="8"/>
  <c r="W263" i="8" s="1"/>
  <c r="P264" i="8" s="1"/>
  <c r="J326" i="8"/>
  <c r="K326" i="8" s="1"/>
  <c r="G327" i="8"/>
  <c r="M327" i="8" s="1"/>
  <c r="I326" i="8"/>
  <c r="J330" i="2" l="1"/>
  <c r="K330" i="2" s="1"/>
  <c r="I330" i="2"/>
  <c r="G331" i="2"/>
  <c r="T264" i="8"/>
  <c r="N264" i="8"/>
  <c r="L327" i="8"/>
  <c r="H327" i="8"/>
  <c r="M331" i="2" l="1"/>
  <c r="L331" i="2"/>
  <c r="H331" i="2"/>
  <c r="J327" i="8"/>
  <c r="K327" i="8" s="1"/>
  <c r="I327" i="8"/>
  <c r="G328" i="8"/>
  <c r="M328" i="8" s="1"/>
  <c r="S264" i="8"/>
  <c r="U264" i="8" s="1"/>
  <c r="W264" i="8" s="1"/>
  <c r="P265" i="8" s="1"/>
  <c r="J331" i="2" l="1"/>
  <c r="K331" i="2" s="1"/>
  <c r="I331" i="2"/>
  <c r="G332" i="2"/>
  <c r="R264" i="8"/>
  <c r="V264" i="8" s="1"/>
  <c r="O265" i="8" s="1"/>
  <c r="N265" i="8" s="1"/>
  <c r="T265" i="8"/>
  <c r="H328" i="8"/>
  <c r="L328" i="8"/>
  <c r="Q265" i="8" l="1"/>
  <c r="S265" i="8" s="1"/>
  <c r="U265" i="8" s="1"/>
  <c r="W265" i="8" s="1"/>
  <c r="P266" i="8" s="1"/>
  <c r="M332" i="2"/>
  <c r="L332" i="2"/>
  <c r="H332" i="2"/>
  <c r="I328" i="8"/>
  <c r="G329" i="8"/>
  <c r="M329" i="8" s="1"/>
  <c r="J328" i="8"/>
  <c r="K328" i="8" s="1"/>
  <c r="G333" i="2" l="1"/>
  <c r="I332" i="2"/>
  <c r="J332" i="2"/>
  <c r="K332" i="2" s="1"/>
  <c r="T266" i="8"/>
  <c r="R265" i="8"/>
  <c r="V265" i="8" s="1"/>
  <c r="O266" i="8" s="1"/>
  <c r="H329" i="8"/>
  <c r="L329" i="8"/>
  <c r="M333" i="2" l="1"/>
  <c r="L333" i="2"/>
  <c r="H333" i="2"/>
  <c r="G330" i="8"/>
  <c r="M330" i="8" s="1"/>
  <c r="I329" i="8"/>
  <c r="J329" i="8"/>
  <c r="K329" i="8" s="1"/>
  <c r="Q266" i="8"/>
  <c r="N266" i="8"/>
  <c r="J333" i="2" l="1"/>
  <c r="K333" i="2" s="1"/>
  <c r="G334" i="2"/>
  <c r="I333" i="2"/>
  <c r="L330" i="8"/>
  <c r="H330" i="8"/>
  <c r="S266" i="8"/>
  <c r="R266" i="8" s="1"/>
  <c r="V266" i="8" s="1"/>
  <c r="O267" i="8" s="1"/>
  <c r="M334" i="2" l="1"/>
  <c r="L334" i="2"/>
  <c r="H334" i="2"/>
  <c r="Q267" i="8"/>
  <c r="G331" i="8"/>
  <c r="M331" i="8" s="1"/>
  <c r="J330" i="8"/>
  <c r="K330" i="8" s="1"/>
  <c r="I330" i="8"/>
  <c r="U266" i="8"/>
  <c r="W266" i="8" s="1"/>
  <c r="P267" i="8" s="1"/>
  <c r="N267" i="8" s="1"/>
  <c r="I334" i="2" l="1"/>
  <c r="J334" i="2"/>
  <c r="K334" i="2" s="1"/>
  <c r="G335" i="2"/>
  <c r="L331" i="8"/>
  <c r="H331" i="8"/>
  <c r="T267" i="8"/>
  <c r="M335" i="2" l="1"/>
  <c r="H335" i="2"/>
  <c r="L335" i="2"/>
  <c r="J331" i="8"/>
  <c r="K331" i="8" s="1"/>
  <c r="G332" i="8"/>
  <c r="M332" i="8" s="1"/>
  <c r="I331" i="8"/>
  <c r="S267" i="8"/>
  <c r="U267" i="8" s="1"/>
  <c r="W267" i="8" s="1"/>
  <c r="P268" i="8" s="1"/>
  <c r="J335" i="2" l="1"/>
  <c r="K335" i="2" s="1"/>
  <c r="I335" i="2"/>
  <c r="G336" i="2"/>
  <c r="T268" i="8"/>
  <c r="H332" i="8"/>
  <c r="L332" i="8"/>
  <c r="R267" i="8"/>
  <c r="V267" i="8" s="1"/>
  <c r="O268" i="8" s="1"/>
  <c r="M336" i="2" l="1"/>
  <c r="H336" i="2"/>
  <c r="L336" i="2"/>
  <c r="Q268" i="8"/>
  <c r="S268" i="8" s="1"/>
  <c r="R268" i="8" s="1"/>
  <c r="V268" i="8" s="1"/>
  <c r="O269" i="8" s="1"/>
  <c r="N268" i="8"/>
  <c r="I332" i="8"/>
  <c r="J332" i="8"/>
  <c r="K332" i="8" s="1"/>
  <c r="G333" i="8"/>
  <c r="M333" i="8" s="1"/>
  <c r="J336" i="2" l="1"/>
  <c r="K336" i="2" s="1"/>
  <c r="I336" i="2"/>
  <c r="G337" i="2"/>
  <c r="Q269" i="8"/>
  <c r="H333" i="8"/>
  <c r="L333" i="8"/>
  <c r="U268" i="8"/>
  <c r="W268" i="8" s="1"/>
  <c r="P269" i="8" s="1"/>
  <c r="M337" i="2" l="1"/>
  <c r="L337" i="2"/>
  <c r="H337" i="2"/>
  <c r="T269" i="8"/>
  <c r="G334" i="8"/>
  <c r="M334" i="8" s="1"/>
  <c r="J333" i="8"/>
  <c r="K333" i="8" s="1"/>
  <c r="I333" i="8"/>
  <c r="N269" i="8"/>
  <c r="J337" i="2" l="1"/>
  <c r="K337" i="2" s="1"/>
  <c r="I337" i="2"/>
  <c r="G338" i="2"/>
  <c r="H334" i="8"/>
  <c r="L334" i="8"/>
  <c r="S269" i="8"/>
  <c r="U269" i="8" s="1"/>
  <c r="W269" i="8" s="1"/>
  <c r="P270" i="8" s="1"/>
  <c r="M338" i="2" l="1"/>
  <c r="L338" i="2"/>
  <c r="H338" i="2"/>
  <c r="T270" i="8"/>
  <c r="R269" i="8"/>
  <c r="V269" i="8" s="1"/>
  <c r="O270" i="8" s="1"/>
  <c r="G335" i="8"/>
  <c r="M335" i="8" s="1"/>
  <c r="I334" i="8"/>
  <c r="J334" i="8"/>
  <c r="K334" i="8" s="1"/>
  <c r="I338" i="2" l="1"/>
  <c r="J338" i="2"/>
  <c r="K338" i="2" s="1"/>
  <c r="G339" i="2"/>
  <c r="L335" i="8"/>
  <c r="H335" i="8"/>
  <c r="Q270" i="8"/>
  <c r="S270" i="8" s="1"/>
  <c r="R270" i="8" s="1"/>
  <c r="V270" i="8" s="1"/>
  <c r="O271" i="8" s="1"/>
  <c r="N270" i="8"/>
  <c r="M339" i="2" l="1"/>
  <c r="H339" i="2"/>
  <c r="L339" i="2"/>
  <c r="Q271" i="8"/>
  <c r="J335" i="8"/>
  <c r="K335" i="8" s="1"/>
  <c r="I335" i="8"/>
  <c r="G336" i="8"/>
  <c r="M336" i="8" s="1"/>
  <c r="U270" i="8"/>
  <c r="W270" i="8" s="1"/>
  <c r="P271" i="8" s="1"/>
  <c r="I339" i="2" l="1"/>
  <c r="J339" i="2"/>
  <c r="K339" i="2" s="1"/>
  <c r="G340" i="2"/>
  <c r="T271" i="8"/>
  <c r="N271" i="8"/>
  <c r="L336" i="8"/>
  <c r="H336" i="8"/>
  <c r="M340" i="2" l="1"/>
  <c r="H340" i="2"/>
  <c r="L340" i="2"/>
  <c r="G337" i="8"/>
  <c r="M337" i="8" s="1"/>
  <c r="J336" i="8"/>
  <c r="K336" i="8" s="1"/>
  <c r="I336" i="8"/>
  <c r="S271" i="8"/>
  <c r="U271" i="8" s="1"/>
  <c r="W271" i="8" s="1"/>
  <c r="P272" i="8" s="1"/>
  <c r="G341" i="2" l="1"/>
  <c r="J340" i="2"/>
  <c r="K340" i="2" s="1"/>
  <c r="I340" i="2"/>
  <c r="R271" i="8"/>
  <c r="V271" i="8" s="1"/>
  <c r="O272" i="8" s="1"/>
  <c r="T272" i="8"/>
  <c r="L337" i="8"/>
  <c r="H337" i="8"/>
  <c r="M341" i="2" l="1"/>
  <c r="L341" i="2"/>
  <c r="H341" i="2"/>
  <c r="J337" i="8"/>
  <c r="K337" i="8" s="1"/>
  <c r="G338" i="8"/>
  <c r="M338" i="8" s="1"/>
  <c r="I337" i="8"/>
  <c r="N272" i="8"/>
  <c r="Q272" i="8"/>
  <c r="S272" i="8" s="1"/>
  <c r="R272" i="8" s="1"/>
  <c r="V272" i="8" s="1"/>
  <c r="O273" i="8" s="1"/>
  <c r="G342" i="2" l="1"/>
  <c r="J341" i="2"/>
  <c r="K341" i="2" s="1"/>
  <c r="I341" i="2"/>
  <c r="Q273" i="8"/>
  <c r="U272" i="8"/>
  <c r="W272" i="8" s="1"/>
  <c r="P273" i="8" s="1"/>
  <c r="H338" i="8"/>
  <c r="L338" i="8"/>
  <c r="M342" i="2" l="1"/>
  <c r="L342" i="2"/>
  <c r="H342" i="2"/>
  <c r="T273" i="8"/>
  <c r="J338" i="8"/>
  <c r="K338" i="8" s="1"/>
  <c r="I338" i="8"/>
  <c r="G339" i="8"/>
  <c r="M339" i="8" s="1"/>
  <c r="N273" i="8"/>
  <c r="J342" i="2" l="1"/>
  <c r="K342" i="2" s="1"/>
  <c r="G343" i="2"/>
  <c r="I342" i="2"/>
  <c r="H339" i="8"/>
  <c r="L339" i="8"/>
  <c r="S273" i="8"/>
  <c r="U273" i="8" s="1"/>
  <c r="W273" i="8" s="1"/>
  <c r="P274" i="8" s="1"/>
  <c r="M343" i="2" l="1"/>
  <c r="L343" i="2"/>
  <c r="H343" i="2"/>
  <c r="T274" i="8"/>
  <c r="R273" i="8"/>
  <c r="V273" i="8" s="1"/>
  <c r="O274" i="8" s="1"/>
  <c r="J339" i="8"/>
  <c r="K339" i="8" s="1"/>
  <c r="I339" i="8"/>
  <c r="G340" i="8"/>
  <c r="M340" i="8" s="1"/>
  <c r="G344" i="2" l="1"/>
  <c r="I343" i="2"/>
  <c r="J343" i="2"/>
  <c r="K343" i="2" s="1"/>
  <c r="Q274" i="8"/>
  <c r="S274" i="8" s="1"/>
  <c r="R274" i="8" s="1"/>
  <c r="V274" i="8" s="1"/>
  <c r="O275" i="8" s="1"/>
  <c r="N274" i="8"/>
  <c r="H340" i="8"/>
  <c r="L340" i="8"/>
  <c r="M344" i="2" l="1"/>
  <c r="H344" i="2"/>
  <c r="L344" i="2"/>
  <c r="Q275" i="8"/>
  <c r="I340" i="8"/>
  <c r="G341" i="8"/>
  <c r="M341" i="8" s="1"/>
  <c r="J340" i="8"/>
  <c r="K340" i="8" s="1"/>
  <c r="U274" i="8"/>
  <c r="W274" i="8" s="1"/>
  <c r="P275" i="8" s="1"/>
  <c r="N275" i="8" s="1"/>
  <c r="J344" i="2" l="1"/>
  <c r="K344" i="2" s="1"/>
  <c r="G345" i="2"/>
  <c r="I344" i="2"/>
  <c r="H341" i="8"/>
  <c r="L341" i="8"/>
  <c r="T275" i="8"/>
  <c r="M345" i="2" l="1"/>
  <c r="L345" i="2"/>
  <c r="H345" i="2"/>
  <c r="S275" i="8"/>
  <c r="U275" i="8" s="1"/>
  <c r="W275" i="8" s="1"/>
  <c r="P276" i="8" s="1"/>
  <c r="G342" i="8"/>
  <c r="M342" i="8" s="1"/>
  <c r="I341" i="8"/>
  <c r="J341" i="8"/>
  <c r="K341" i="8" s="1"/>
  <c r="G346" i="2" l="1"/>
  <c r="I345" i="2"/>
  <c r="J345" i="2"/>
  <c r="K345" i="2" s="1"/>
  <c r="L342" i="8"/>
  <c r="H342" i="8"/>
  <c r="R275" i="8"/>
  <c r="V275" i="8" s="1"/>
  <c r="O276" i="8" s="1"/>
  <c r="T276" i="8"/>
  <c r="M346" i="2" l="1"/>
  <c r="L346" i="2"/>
  <c r="H346" i="2"/>
  <c r="G343" i="8"/>
  <c r="M343" i="8" s="1"/>
  <c r="J342" i="8"/>
  <c r="K342" i="8" s="1"/>
  <c r="I342" i="8"/>
  <c r="Q276" i="8"/>
  <c r="S276" i="8" s="1"/>
  <c r="R276" i="8" s="1"/>
  <c r="V276" i="8" s="1"/>
  <c r="O277" i="8" s="1"/>
  <c r="N276" i="8"/>
  <c r="I346" i="2" l="1"/>
  <c r="J346" i="2"/>
  <c r="K346" i="2" s="1"/>
  <c r="G347" i="2"/>
  <c r="Q277" i="8"/>
  <c r="U276" i="8"/>
  <c r="W276" i="8" s="1"/>
  <c r="P277" i="8" s="1"/>
  <c r="L343" i="8"/>
  <c r="H343" i="8"/>
  <c r="M347" i="2" l="1"/>
  <c r="L347" i="2"/>
  <c r="H347" i="2"/>
  <c r="G344" i="8"/>
  <c r="M344" i="8" s="1"/>
  <c r="J343" i="8"/>
  <c r="K343" i="8" s="1"/>
  <c r="I343" i="8"/>
  <c r="T277" i="8"/>
  <c r="N277" i="8"/>
  <c r="G348" i="2" l="1"/>
  <c r="I347" i="2"/>
  <c r="J347" i="2"/>
  <c r="K347" i="2" s="1"/>
  <c r="S277" i="8"/>
  <c r="U277" i="8" s="1"/>
  <c r="W277" i="8" s="1"/>
  <c r="P278" i="8" s="1"/>
  <c r="L344" i="8"/>
  <c r="H344" i="8"/>
  <c r="M348" i="2" l="1"/>
  <c r="L348" i="2"/>
  <c r="H348" i="2"/>
  <c r="R277" i="8"/>
  <c r="V277" i="8" s="1"/>
  <c r="O278" i="8" s="1"/>
  <c r="Q278" i="8" s="1"/>
  <c r="I344" i="8"/>
  <c r="G345" i="8"/>
  <c r="M345" i="8" s="1"/>
  <c r="J344" i="8"/>
  <c r="K344" i="8" s="1"/>
  <c r="T278" i="8"/>
  <c r="N278" i="8" l="1"/>
  <c r="G349" i="2"/>
  <c r="I348" i="2"/>
  <c r="J348" i="2"/>
  <c r="K348" i="2" s="1"/>
  <c r="S278" i="8"/>
  <c r="R278" i="8" s="1"/>
  <c r="V278" i="8" s="1"/>
  <c r="O279" i="8" s="1"/>
  <c r="L345" i="8"/>
  <c r="H345" i="8"/>
  <c r="M349" i="2" l="1"/>
  <c r="H349" i="2"/>
  <c r="L349" i="2"/>
  <c r="U278" i="8"/>
  <c r="W278" i="8" s="1"/>
  <c r="P279" i="8" s="1"/>
  <c r="N279" i="8" s="1"/>
  <c r="Q279" i="8"/>
  <c r="J345" i="8"/>
  <c r="K345" i="8" s="1"/>
  <c r="G346" i="8"/>
  <c r="M346" i="8" s="1"/>
  <c r="I345" i="8"/>
  <c r="T279" i="8" l="1"/>
  <c r="S279" i="8" s="1"/>
  <c r="J349" i="2"/>
  <c r="K349" i="2" s="1"/>
  <c r="G350" i="2"/>
  <c r="I349" i="2"/>
  <c r="L346" i="8"/>
  <c r="H346" i="8"/>
  <c r="R279" i="8" l="1"/>
  <c r="V279" i="8" s="1"/>
  <c r="O280" i="8" s="1"/>
  <c r="U279" i="8"/>
  <c r="W279" i="8" s="1"/>
  <c r="P280" i="8" s="1"/>
  <c r="T280" i="8" s="1"/>
  <c r="M350" i="2"/>
  <c r="L350" i="2"/>
  <c r="H350" i="2"/>
  <c r="J346" i="8"/>
  <c r="K346" i="8" s="1"/>
  <c r="I346" i="8"/>
  <c r="G347" i="8"/>
  <c r="M347" i="8" s="1"/>
  <c r="N280" i="8" l="1"/>
  <c r="Q280" i="8"/>
  <c r="S280" i="8" s="1"/>
  <c r="R280" i="8" s="1"/>
  <c r="V280" i="8" s="1"/>
  <c r="O281" i="8" s="1"/>
  <c r="I350" i="2"/>
  <c r="J350" i="2"/>
  <c r="K350" i="2" s="1"/>
  <c r="G351" i="2"/>
  <c r="H347" i="8"/>
  <c r="L347" i="8"/>
  <c r="M351" i="2" l="1"/>
  <c r="L351" i="2"/>
  <c r="H351" i="2"/>
  <c r="U280" i="8"/>
  <c r="W280" i="8" s="1"/>
  <c r="P281" i="8" s="1"/>
  <c r="T281" i="8" s="1"/>
  <c r="Q281" i="8"/>
  <c r="J347" i="8"/>
  <c r="K347" i="8" s="1"/>
  <c r="I347" i="8"/>
  <c r="G348" i="8"/>
  <c r="M348" i="8" l="1"/>
  <c r="N281" i="8"/>
  <c r="G352" i="2"/>
  <c r="I351" i="2"/>
  <c r="J351" i="2"/>
  <c r="K351" i="2" s="1"/>
  <c r="S281" i="8"/>
  <c r="R281" i="8" s="1"/>
  <c r="V281" i="8" s="1"/>
  <c r="O282" i="8" s="1"/>
  <c r="H348" i="8"/>
  <c r="L348" i="8"/>
  <c r="U281" i="8" l="1"/>
  <c r="W281" i="8" s="1"/>
  <c r="P282" i="8" s="1"/>
  <c r="N282" i="8" s="1"/>
  <c r="M352" i="2"/>
  <c r="L352" i="2"/>
  <c r="H352" i="2"/>
  <c r="J348" i="8"/>
  <c r="K348" i="8" s="1"/>
  <c r="I348" i="8"/>
  <c r="G349" i="8"/>
  <c r="M349" i="8" s="1"/>
  <c r="Q282" i="8"/>
  <c r="T282" i="8" l="1"/>
  <c r="S282" i="8" s="1"/>
  <c r="R282" i="8" s="1"/>
  <c r="V282" i="8" s="1"/>
  <c r="O283" i="8" s="1"/>
  <c r="I352" i="2"/>
  <c r="G353" i="2"/>
  <c r="J352" i="2"/>
  <c r="K352" i="2" s="1"/>
  <c r="H349" i="8"/>
  <c r="L349" i="8"/>
  <c r="M353" i="2" l="1"/>
  <c r="L353" i="2"/>
  <c r="H353" i="2"/>
  <c r="U282" i="8"/>
  <c r="W282" i="8" s="1"/>
  <c r="P283" i="8" s="1"/>
  <c r="N283" i="8" s="1"/>
  <c r="Q283" i="8"/>
  <c r="I349" i="8"/>
  <c r="G350" i="8"/>
  <c r="M350" i="8" s="1"/>
  <c r="J349" i="8"/>
  <c r="K349" i="8" s="1"/>
  <c r="T283" i="8" l="1"/>
  <c r="S283" i="8" s="1"/>
  <c r="U283" i="8" s="1"/>
  <c r="W283" i="8" s="1"/>
  <c r="P284" i="8" s="1"/>
  <c r="I353" i="2"/>
  <c r="G354" i="2"/>
  <c r="J353" i="2"/>
  <c r="K353" i="2" s="1"/>
  <c r="H350" i="8"/>
  <c r="L350" i="8"/>
  <c r="M354" i="2" l="1"/>
  <c r="L354" i="2"/>
  <c r="H354" i="2"/>
  <c r="R283" i="8"/>
  <c r="V283" i="8" s="1"/>
  <c r="O284" i="8" s="1"/>
  <c r="Q284" i="8" s="1"/>
  <c r="T284" i="8"/>
  <c r="G351" i="8"/>
  <c r="M351" i="8" s="1"/>
  <c r="J350" i="8"/>
  <c r="K350" i="8" s="1"/>
  <c r="I350" i="8"/>
  <c r="I354" i="2" l="1"/>
  <c r="G355" i="2"/>
  <c r="J354" i="2"/>
  <c r="K354" i="2" s="1"/>
  <c r="N284" i="8"/>
  <c r="S284" i="8"/>
  <c r="R284" i="8" s="1"/>
  <c r="V284" i="8" s="1"/>
  <c r="O285" i="8" s="1"/>
  <c r="L351" i="8"/>
  <c r="H351" i="8"/>
  <c r="M355" i="2" l="1"/>
  <c r="L355" i="2"/>
  <c r="H355" i="2"/>
  <c r="U284" i="8"/>
  <c r="W284" i="8" s="1"/>
  <c r="P285" i="8" s="1"/>
  <c r="N285" i="8" s="1"/>
  <c r="I351" i="8"/>
  <c r="G352" i="8"/>
  <c r="M352" i="8" s="1"/>
  <c r="J351" i="8"/>
  <c r="K351" i="8" s="1"/>
  <c r="Q285" i="8"/>
  <c r="T285" i="8" l="1"/>
  <c r="S285" i="8" s="1"/>
  <c r="R285" i="8" s="1"/>
  <c r="V285" i="8" s="1"/>
  <c r="O286" i="8" s="1"/>
  <c r="J355" i="2"/>
  <c r="K355" i="2" s="1"/>
  <c r="G356" i="2"/>
  <c r="I355" i="2"/>
  <c r="L352" i="8"/>
  <c r="H352" i="8"/>
  <c r="U285" i="8" l="1"/>
  <c r="W285" i="8" s="1"/>
  <c r="P286" i="8" s="1"/>
  <c r="T286" i="8" s="1"/>
  <c r="M356" i="2"/>
  <c r="L356" i="2"/>
  <c r="H356" i="2"/>
  <c r="Q286" i="8"/>
  <c r="G353" i="8"/>
  <c r="M353" i="8" s="1"/>
  <c r="I352" i="8"/>
  <c r="J352" i="8"/>
  <c r="K352" i="8" s="1"/>
  <c r="N286" i="8" l="1"/>
  <c r="G357" i="2"/>
  <c r="J356" i="2"/>
  <c r="K356" i="2" s="1"/>
  <c r="I356" i="2"/>
  <c r="S286" i="8"/>
  <c r="R286" i="8" s="1"/>
  <c r="V286" i="8" s="1"/>
  <c r="O287" i="8" s="1"/>
  <c r="L353" i="8"/>
  <c r="H353" i="8"/>
  <c r="U286" i="8" l="1"/>
  <c r="W286" i="8" s="1"/>
  <c r="P287" i="8" s="1"/>
  <c r="N287" i="8" s="1"/>
  <c r="M357" i="2"/>
  <c r="L357" i="2"/>
  <c r="H357" i="2"/>
  <c r="J353" i="8"/>
  <c r="K353" i="8" s="1"/>
  <c r="G354" i="8"/>
  <c r="M354" i="8" s="1"/>
  <c r="I353" i="8"/>
  <c r="Q287" i="8"/>
  <c r="T287" i="8" l="1"/>
  <c r="S287" i="8" s="1"/>
  <c r="U287" i="8" s="1"/>
  <c r="W287" i="8" s="1"/>
  <c r="P288" i="8" s="1"/>
  <c r="G358" i="2"/>
  <c r="J357" i="2"/>
  <c r="K357" i="2" s="1"/>
  <c r="I357" i="2"/>
  <c r="L354" i="8"/>
  <c r="H354" i="8"/>
  <c r="M358" i="2" l="1"/>
  <c r="L358" i="2"/>
  <c r="H358" i="2"/>
  <c r="R287" i="8"/>
  <c r="V287" i="8" s="1"/>
  <c r="O288" i="8" s="1"/>
  <c r="N288" i="8" s="1"/>
  <c r="T288" i="8"/>
  <c r="J354" i="8"/>
  <c r="K354" i="8" s="1"/>
  <c r="I354" i="8"/>
  <c r="G355" i="8"/>
  <c r="M355" i="8" s="1"/>
  <c r="J358" i="2" l="1"/>
  <c r="K358" i="2" s="1"/>
  <c r="G359" i="2"/>
  <c r="I358" i="2"/>
  <c r="Q288" i="8"/>
  <c r="S288" i="8" s="1"/>
  <c r="U288" i="8" s="1"/>
  <c r="W288" i="8" s="1"/>
  <c r="P289" i="8" s="1"/>
  <c r="H355" i="8"/>
  <c r="L355" i="8"/>
  <c r="M359" i="2" l="1"/>
  <c r="L359" i="2"/>
  <c r="H359" i="2"/>
  <c r="R288" i="8"/>
  <c r="V288" i="8" s="1"/>
  <c r="O289" i="8" s="1"/>
  <c r="Q289" i="8" s="1"/>
  <c r="T289" i="8"/>
  <c r="J355" i="8"/>
  <c r="K355" i="8" s="1"/>
  <c r="I355" i="8"/>
  <c r="G356" i="8"/>
  <c r="M356" i="8" s="1"/>
  <c r="N289" i="8" l="1"/>
  <c r="J359" i="2"/>
  <c r="K359" i="2" s="1"/>
  <c r="G360" i="2"/>
  <c r="I359" i="2"/>
  <c r="H356" i="8"/>
  <c r="L356" i="8"/>
  <c r="S289" i="8"/>
  <c r="R289" i="8" s="1"/>
  <c r="V289" i="8" s="1"/>
  <c r="O290" i="8" s="1"/>
  <c r="M360" i="2" l="1"/>
  <c r="L360" i="2"/>
  <c r="H360" i="2"/>
  <c r="Q290" i="8"/>
  <c r="U289" i="8"/>
  <c r="W289" i="8" s="1"/>
  <c r="P290" i="8" s="1"/>
  <c r="J356" i="8"/>
  <c r="K356" i="8" s="1"/>
  <c r="I356" i="8"/>
  <c r="G357" i="8"/>
  <c r="M357" i="8" s="1"/>
  <c r="G361" i="2" l="1"/>
  <c r="I360" i="2"/>
  <c r="J360" i="2"/>
  <c r="K360" i="2" s="1"/>
  <c r="T290" i="8"/>
  <c r="N290" i="8"/>
  <c r="H357" i="8"/>
  <c r="L357" i="8"/>
  <c r="M361" i="2" l="1"/>
  <c r="L361" i="2"/>
  <c r="H361" i="2"/>
  <c r="I357" i="8"/>
  <c r="G358" i="8"/>
  <c r="M358" i="8" s="1"/>
  <c r="J357" i="8"/>
  <c r="K357" i="8" s="1"/>
  <c r="S290" i="8"/>
  <c r="U290" i="8" s="1"/>
  <c r="W290" i="8" s="1"/>
  <c r="P291" i="8" s="1"/>
  <c r="J361" i="2" l="1"/>
  <c r="K361" i="2" s="1"/>
  <c r="G362" i="2"/>
  <c r="I361" i="2"/>
  <c r="T291" i="8"/>
  <c r="R290" i="8"/>
  <c r="V290" i="8" s="1"/>
  <c r="O291" i="8" s="1"/>
  <c r="H358" i="8"/>
  <c r="L358" i="8"/>
  <c r="M362" i="2" l="1"/>
  <c r="L362" i="2"/>
  <c r="H362" i="2"/>
  <c r="G359" i="8"/>
  <c r="J358" i="8"/>
  <c r="K358" i="8" s="1"/>
  <c r="I358" i="8"/>
  <c r="Q291" i="8"/>
  <c r="N291" i="8"/>
  <c r="M359" i="8" l="1"/>
  <c r="J362" i="2"/>
  <c r="K362" i="2" s="1"/>
  <c r="G363" i="2"/>
  <c r="I362" i="2"/>
  <c r="S291" i="8"/>
  <c r="R291" i="8" s="1"/>
  <c r="V291" i="8" s="1"/>
  <c r="O292" i="8" s="1"/>
  <c r="L359" i="8"/>
  <c r="H359" i="8"/>
  <c r="M363" i="2" l="1"/>
  <c r="L363" i="2"/>
  <c r="H363" i="2"/>
  <c r="U291" i="8"/>
  <c r="W291" i="8" s="1"/>
  <c r="P292" i="8" s="1"/>
  <c r="N292" i="8" s="1"/>
  <c r="J359" i="8"/>
  <c r="K359" i="8" s="1"/>
  <c r="I359" i="8"/>
  <c r="G360" i="8"/>
  <c r="M360" i="8" s="1"/>
  <c r="Q292" i="8"/>
  <c r="J363" i="2" l="1"/>
  <c r="K363" i="2" s="1"/>
  <c r="I363" i="2"/>
  <c r="G364" i="2"/>
  <c r="T292" i="8"/>
  <c r="S292" i="8" s="1"/>
  <c r="U292" i="8" s="1"/>
  <c r="W292" i="8" s="1"/>
  <c r="P293" i="8" s="1"/>
  <c r="L360" i="8"/>
  <c r="H360" i="8"/>
  <c r="M364" i="2" l="1"/>
  <c r="L364" i="2"/>
  <c r="H364" i="2"/>
  <c r="T293" i="8"/>
  <c r="J360" i="8"/>
  <c r="K360" i="8" s="1"/>
  <c r="I360" i="8"/>
  <c r="G361" i="8"/>
  <c r="M361" i="8" s="1"/>
  <c r="R292" i="8"/>
  <c r="V292" i="8" s="1"/>
  <c r="O293" i="8" s="1"/>
  <c r="J364" i="2" l="1"/>
  <c r="K364" i="2" s="1"/>
  <c r="G365" i="2"/>
  <c r="I364" i="2"/>
  <c r="L361" i="8"/>
  <c r="H361" i="8"/>
  <c r="N293" i="8"/>
  <c r="Q293" i="8"/>
  <c r="S293" i="8" s="1"/>
  <c r="R293" i="8" s="1"/>
  <c r="V293" i="8" s="1"/>
  <c r="O294" i="8" s="1"/>
  <c r="M365" i="2" l="1"/>
  <c r="H365" i="2"/>
  <c r="L365" i="2"/>
  <c r="Q294" i="8"/>
  <c r="U293" i="8"/>
  <c r="W293" i="8" s="1"/>
  <c r="P294" i="8" s="1"/>
  <c r="J361" i="8"/>
  <c r="K361" i="8" s="1"/>
  <c r="I361" i="8"/>
  <c r="G362" i="8"/>
  <c r="M362" i="8" s="1"/>
  <c r="G366" i="2" l="1"/>
  <c r="J365" i="2"/>
  <c r="K365" i="2" s="1"/>
  <c r="I365" i="2"/>
  <c r="L362" i="8"/>
  <c r="H362" i="8"/>
  <c r="T294" i="8"/>
  <c r="N294" i="8"/>
  <c r="M366" i="2" l="1"/>
  <c r="L366" i="2"/>
  <c r="H366" i="2"/>
  <c r="J362" i="8"/>
  <c r="K362" i="8" s="1"/>
  <c r="I362" i="8"/>
  <c r="G363" i="8"/>
  <c r="M363" i="8" s="1"/>
  <c r="S294" i="8"/>
  <c r="U294" i="8" s="1"/>
  <c r="W294" i="8" s="1"/>
  <c r="P295" i="8" s="1"/>
  <c r="R294" i="8" l="1"/>
  <c r="V294" i="8" s="1"/>
  <c r="O295" i="8" s="1"/>
  <c r="Q295" i="8" s="1"/>
  <c r="J366" i="2"/>
  <c r="K366" i="2" s="1"/>
  <c r="I366" i="2"/>
  <c r="G367" i="2"/>
  <c r="H363" i="8"/>
  <c r="L363" i="8"/>
  <c r="T295" i="8"/>
  <c r="N295" i="8" l="1"/>
  <c r="M367" i="2"/>
  <c r="L367" i="2"/>
  <c r="H367" i="2"/>
  <c r="J363" i="8"/>
  <c r="K363" i="8" s="1"/>
  <c r="I363" i="8"/>
  <c r="G364" i="8"/>
  <c r="M364" i="8" s="1"/>
  <c r="S295" i="8"/>
  <c r="R295" i="8" s="1"/>
  <c r="V295" i="8" s="1"/>
  <c r="O296" i="8" s="1"/>
  <c r="T12" i="2"/>
  <c r="S12" i="2" s="1"/>
  <c r="U12" i="2" s="1"/>
  <c r="W12" i="2" s="1"/>
  <c r="J367" i="2" l="1"/>
  <c r="K367" i="2" s="1"/>
  <c r="G368" i="2"/>
  <c r="I367" i="2"/>
  <c r="Q296" i="8"/>
  <c r="U295" i="8"/>
  <c r="W295" i="8" s="1"/>
  <c r="P296" i="8" s="1"/>
  <c r="H364" i="8"/>
  <c r="L364" i="8"/>
  <c r="P13" i="2"/>
  <c r="R12" i="2"/>
  <c r="V12" i="2" s="1"/>
  <c r="M368" i="2" l="1"/>
  <c r="L368" i="2"/>
  <c r="H368" i="2"/>
  <c r="J364" i="8"/>
  <c r="K364" i="8" s="1"/>
  <c r="I364" i="8"/>
  <c r="G365" i="8"/>
  <c r="T296" i="8"/>
  <c r="N296" i="8"/>
  <c r="O13" i="2"/>
  <c r="T13" i="2"/>
  <c r="M365" i="8" l="1"/>
  <c r="J368" i="2"/>
  <c r="K368" i="2" s="1"/>
  <c r="G369" i="2"/>
  <c r="I368" i="2"/>
  <c r="H365" i="8"/>
  <c r="L365" i="8"/>
  <c r="S296" i="8"/>
  <c r="U296" i="8" s="1"/>
  <c r="W296" i="8" s="1"/>
  <c r="P297" i="8" s="1"/>
  <c r="Q13" i="2"/>
  <c r="N13" i="2"/>
  <c r="M369" i="2" l="1"/>
  <c r="L369" i="2"/>
  <c r="H369" i="2"/>
  <c r="T297" i="8"/>
  <c r="R296" i="8"/>
  <c r="V296" i="8" s="1"/>
  <c r="O297" i="8" s="1"/>
  <c r="I365" i="8"/>
  <c r="G366" i="8"/>
  <c r="M366" i="8" s="1"/>
  <c r="J365" i="8"/>
  <c r="K365" i="8" s="1"/>
  <c r="S13" i="2"/>
  <c r="R13" i="2" s="1"/>
  <c r="V13" i="2" s="1"/>
  <c r="J369" i="2" l="1"/>
  <c r="K369" i="2" s="1"/>
  <c r="I369" i="2"/>
  <c r="G370" i="2"/>
  <c r="H366" i="8"/>
  <c r="L366" i="8"/>
  <c r="Q297" i="8"/>
  <c r="S297" i="8" s="1"/>
  <c r="R297" i="8" s="1"/>
  <c r="V297" i="8" s="1"/>
  <c r="O298" i="8" s="1"/>
  <c r="N297" i="8"/>
  <c r="U13" i="2"/>
  <c r="W13" i="2" s="1"/>
  <c r="O14" i="2"/>
  <c r="M370" i="2" l="1"/>
  <c r="L370" i="2"/>
  <c r="H370" i="2"/>
  <c r="Q298" i="8"/>
  <c r="U297" i="8"/>
  <c r="W297" i="8" s="1"/>
  <c r="P298" i="8" s="1"/>
  <c r="G367" i="8"/>
  <c r="M367" i="8" s="1"/>
  <c r="J366" i="8"/>
  <c r="K366" i="8" s="1"/>
  <c r="I366" i="8"/>
  <c r="P14" i="2"/>
  <c r="N14" i="2" s="1"/>
  <c r="Q14" i="2"/>
  <c r="J370" i="2" l="1"/>
  <c r="K370" i="2" s="1"/>
  <c r="I370" i="2"/>
  <c r="L367" i="8"/>
  <c r="H367" i="8"/>
  <c r="T298" i="8"/>
  <c r="N298" i="8"/>
  <c r="T14" i="2"/>
  <c r="S14" i="2" s="1"/>
  <c r="S298" i="8" l="1"/>
  <c r="U298" i="8" s="1"/>
  <c r="W298" i="8" s="1"/>
  <c r="P299" i="8" s="1"/>
  <c r="J367" i="8"/>
  <c r="K367" i="8" s="1"/>
  <c r="I367" i="8"/>
  <c r="G368" i="8"/>
  <c r="M368" i="8" s="1"/>
  <c r="R14" i="2"/>
  <c r="V14" i="2" s="1"/>
  <c r="U14" i="2"/>
  <c r="W14" i="2" s="1"/>
  <c r="O15" i="2" l="1"/>
  <c r="Q15" i="2" s="1"/>
  <c r="R298" i="8"/>
  <c r="V298" i="8" s="1"/>
  <c r="O299" i="8" s="1"/>
  <c r="Q299" i="8" s="1"/>
  <c r="L368" i="8"/>
  <c r="H368" i="8"/>
  <c r="T299" i="8"/>
  <c r="P15" i="2"/>
  <c r="N15" i="2" l="1"/>
  <c r="N299" i="8"/>
  <c r="S299" i="8"/>
  <c r="R299" i="8" s="1"/>
  <c r="V299" i="8" s="1"/>
  <c r="O300" i="8" s="1"/>
  <c r="I368" i="8"/>
  <c r="G369" i="8"/>
  <c r="M369" i="8" s="1"/>
  <c r="J368" i="8"/>
  <c r="K368" i="8" s="1"/>
  <c r="T15" i="2"/>
  <c r="S15" i="2" s="1"/>
  <c r="U15" i="2" s="1"/>
  <c r="W15" i="2" s="1"/>
  <c r="U299" i="8" l="1"/>
  <c r="W299" i="8" s="1"/>
  <c r="P300" i="8" s="1"/>
  <c r="N300" i="8" s="1"/>
  <c r="H369" i="8"/>
  <c r="L369" i="8"/>
  <c r="Q300" i="8"/>
  <c r="R15" i="2"/>
  <c r="V15" i="2" s="1"/>
  <c r="P16" i="2"/>
  <c r="T16" i="2" s="1"/>
  <c r="O16" i="2" l="1"/>
  <c r="N16" i="2" s="1"/>
  <c r="T300" i="8"/>
  <c r="S300" i="8" s="1"/>
  <c r="R300" i="8" s="1"/>
  <c r="V300" i="8" s="1"/>
  <c r="O301" i="8" s="1"/>
  <c r="G370" i="8"/>
  <c r="M370" i="8" s="1"/>
  <c r="J369" i="8"/>
  <c r="K369" i="8" s="1"/>
  <c r="I369" i="8"/>
  <c r="Q16" i="2" l="1"/>
  <c r="S16" i="2" s="1"/>
  <c r="R16" i="2" s="1"/>
  <c r="V16" i="2" s="1"/>
  <c r="O17" i="2" s="1"/>
  <c r="U300" i="8"/>
  <c r="W300" i="8" s="1"/>
  <c r="P301" i="8" s="1"/>
  <c r="N301" i="8" s="1"/>
  <c r="Q301" i="8"/>
  <c r="L370" i="8"/>
  <c r="H370" i="8"/>
  <c r="U16" i="2" l="1"/>
  <c r="W16" i="2" s="1"/>
  <c r="P17" i="2" s="1"/>
  <c r="T17" i="2" s="1"/>
  <c r="T301" i="8"/>
  <c r="S301" i="8" s="1"/>
  <c r="R301" i="8" s="1"/>
  <c r="V301" i="8" s="1"/>
  <c r="O302" i="8" s="1"/>
  <c r="J370" i="8"/>
  <c r="K370" i="8" s="1"/>
  <c r="I370" i="8"/>
  <c r="Q17" i="2"/>
  <c r="Q302" i="8" l="1"/>
  <c r="U301" i="8"/>
  <c r="W301" i="8" s="1"/>
  <c r="P302" i="8" s="1"/>
  <c r="N302" i="8" s="1"/>
  <c r="N17" i="2"/>
  <c r="S17" i="2"/>
  <c r="R17" i="2" s="1"/>
  <c r="V17" i="2" s="1"/>
  <c r="O18" i="2" l="1"/>
  <c r="Q18" i="2" s="1"/>
  <c r="T302" i="8"/>
  <c r="U17" i="2"/>
  <c r="W17" i="2" s="1"/>
  <c r="S302" i="8" l="1"/>
  <c r="U302" i="8" s="1"/>
  <c r="W302" i="8" s="1"/>
  <c r="P303" i="8" s="1"/>
  <c r="P18" i="2"/>
  <c r="N18" i="2" s="1"/>
  <c r="R302" i="8" l="1"/>
  <c r="V302" i="8" s="1"/>
  <c r="O303" i="8" s="1"/>
  <c r="N303" i="8" s="1"/>
  <c r="T303" i="8"/>
  <c r="T18" i="2"/>
  <c r="S18" i="2" s="1"/>
  <c r="U18" i="2" s="1"/>
  <c r="W18" i="2" s="1"/>
  <c r="Q303" i="8" l="1"/>
  <c r="S303" i="8" s="1"/>
  <c r="R303" i="8" s="1"/>
  <c r="V303" i="8" s="1"/>
  <c r="O304" i="8" s="1"/>
  <c r="R18" i="2"/>
  <c r="V18" i="2" s="1"/>
  <c r="O19" i="2" s="1"/>
  <c r="Q19" i="2" s="1"/>
  <c r="P19" i="2"/>
  <c r="U303" i="8" l="1"/>
  <c r="W303" i="8" s="1"/>
  <c r="P304" i="8" s="1"/>
  <c r="T304" i="8" s="1"/>
  <c r="Q304" i="8"/>
  <c r="T19" i="2"/>
  <c r="S19" i="2" s="1"/>
  <c r="N19" i="2"/>
  <c r="N304" i="8" l="1"/>
  <c r="S304" i="8"/>
  <c r="U304" i="8" s="1"/>
  <c r="W304" i="8" s="1"/>
  <c r="P305" i="8" s="1"/>
  <c r="R19" i="2"/>
  <c r="V19" i="2" s="1"/>
  <c r="O20" i="2" s="1"/>
  <c r="Q20" i="2" s="1"/>
  <c r="U19" i="2"/>
  <c r="W19" i="2" s="1"/>
  <c r="T305" i="8" l="1"/>
  <c r="R304" i="8"/>
  <c r="V304" i="8" s="1"/>
  <c r="O305" i="8" s="1"/>
  <c r="P20" i="2"/>
  <c r="N20" i="2" s="1"/>
  <c r="Q305" i="8" l="1"/>
  <c r="N305" i="8"/>
  <c r="T20" i="2"/>
  <c r="S20" i="2" s="1"/>
  <c r="R20" i="2" s="1"/>
  <c r="V20" i="2" s="1"/>
  <c r="O21" i="2" s="1"/>
  <c r="Q21" i="2" s="1"/>
  <c r="S305" i="8" l="1"/>
  <c r="R305" i="8" s="1"/>
  <c r="V305" i="8" s="1"/>
  <c r="O306" i="8" s="1"/>
  <c r="U20" i="2"/>
  <c r="W20" i="2" s="1"/>
  <c r="P21" i="2" s="1"/>
  <c r="Q306" i="8" l="1"/>
  <c r="U305" i="8"/>
  <c r="W305" i="8" s="1"/>
  <c r="P306" i="8" s="1"/>
  <c r="N21" i="2"/>
  <c r="T21" i="2"/>
  <c r="S21" i="2" s="1"/>
  <c r="U21" i="2" s="1"/>
  <c r="W21" i="2" s="1"/>
  <c r="P22" i="2" s="1"/>
  <c r="T22" i="2" s="1"/>
  <c r="T306" i="8" l="1"/>
  <c r="N306" i="8"/>
  <c r="R21" i="2"/>
  <c r="V21" i="2" s="1"/>
  <c r="O22" i="2" s="1"/>
  <c r="Q22" i="2" s="1"/>
  <c r="S22" i="2" s="1"/>
  <c r="R22" i="2" s="1"/>
  <c r="V22" i="2" s="1"/>
  <c r="O23" i="2" s="1"/>
  <c r="S306" i="8" l="1"/>
  <c r="U306" i="8" s="1"/>
  <c r="W306" i="8" s="1"/>
  <c r="P307" i="8" s="1"/>
  <c r="N22" i="2"/>
  <c r="Q23" i="2"/>
  <c r="U22" i="2"/>
  <c r="W22" i="2" s="1"/>
  <c r="R306" i="8" l="1"/>
  <c r="V306" i="8" s="1"/>
  <c r="O307" i="8" s="1"/>
  <c r="Q307" i="8" s="1"/>
  <c r="T307" i="8"/>
  <c r="P23" i="2"/>
  <c r="T23" i="2" s="1"/>
  <c r="N307" i="8" l="1"/>
  <c r="S307" i="8"/>
  <c r="R307" i="8" s="1"/>
  <c r="V307" i="8" s="1"/>
  <c r="O308" i="8" s="1"/>
  <c r="N23" i="2"/>
  <c r="S23" i="2"/>
  <c r="U23" i="2" s="1"/>
  <c r="W23" i="2" s="1"/>
  <c r="U307" i="8" l="1"/>
  <c r="W307" i="8" s="1"/>
  <c r="P308" i="8" s="1"/>
  <c r="N308" i="8" s="1"/>
  <c r="Q308" i="8"/>
  <c r="P24" i="2"/>
  <c r="T24" i="2" s="1"/>
  <c r="R23" i="2"/>
  <c r="V23" i="2" s="1"/>
  <c r="O24" i="2" s="1"/>
  <c r="T308" i="8" l="1"/>
  <c r="S308" i="8" s="1"/>
  <c r="R308" i="8" s="1"/>
  <c r="V308" i="8" s="1"/>
  <c r="O309" i="8" s="1"/>
  <c r="N24" i="2"/>
  <c r="Q24" i="2"/>
  <c r="Q309" i="8" l="1"/>
  <c r="U308" i="8"/>
  <c r="W308" i="8" s="1"/>
  <c r="P309" i="8" s="1"/>
  <c r="N309" i="8" s="1"/>
  <c r="S24" i="2"/>
  <c r="R24" i="2" s="1"/>
  <c r="V24" i="2" s="1"/>
  <c r="O25" i="2" s="1"/>
  <c r="T309" i="8" l="1"/>
  <c r="Q25" i="2"/>
  <c r="U24" i="2"/>
  <c r="W24" i="2" s="1"/>
  <c r="S309" i="8" l="1"/>
  <c r="U309" i="8" s="1"/>
  <c r="W309" i="8" s="1"/>
  <c r="P310" i="8" s="1"/>
  <c r="P25" i="2"/>
  <c r="T25" i="2" s="1"/>
  <c r="R309" i="8" l="1"/>
  <c r="V309" i="8" s="1"/>
  <c r="O310" i="8" s="1"/>
  <c r="N310" i="8" s="1"/>
  <c r="T310" i="8"/>
  <c r="N25" i="2"/>
  <c r="S25" i="2"/>
  <c r="U25" i="2" s="1"/>
  <c r="W25" i="2" s="1"/>
  <c r="Q310" i="8" l="1"/>
  <c r="S310" i="8" s="1"/>
  <c r="R310" i="8" s="1"/>
  <c r="V310" i="8" s="1"/>
  <c r="O311" i="8" s="1"/>
  <c r="P26" i="2"/>
  <c r="T26" i="2" s="1"/>
  <c r="R25" i="2"/>
  <c r="V25" i="2" s="1"/>
  <c r="O26" i="2" s="1"/>
  <c r="U310" i="8" l="1"/>
  <c r="W310" i="8" s="1"/>
  <c r="P311" i="8" s="1"/>
  <c r="N311" i="8" s="1"/>
  <c r="Q311" i="8"/>
  <c r="N26" i="2"/>
  <c r="Q26" i="2"/>
  <c r="S26" i="2" s="1"/>
  <c r="R26" i="2" s="1"/>
  <c r="V26" i="2" s="1"/>
  <c r="O27" i="2" s="1"/>
  <c r="T311" i="8" l="1"/>
  <c r="S311" i="8" s="1"/>
  <c r="U311" i="8" s="1"/>
  <c r="W311" i="8" s="1"/>
  <c r="P312" i="8" s="1"/>
  <c r="Q27" i="2"/>
  <c r="U26" i="2"/>
  <c r="W26" i="2" s="1"/>
  <c r="R311" i="8" l="1"/>
  <c r="V311" i="8" s="1"/>
  <c r="O312" i="8" s="1"/>
  <c r="Q312" i="8" s="1"/>
  <c r="T312" i="8"/>
  <c r="P27" i="2"/>
  <c r="N27" i="2" s="1"/>
  <c r="N312" i="8" l="1"/>
  <c r="S312" i="8"/>
  <c r="U312" i="8" s="1"/>
  <c r="W312" i="8" s="1"/>
  <c r="P313" i="8" s="1"/>
  <c r="T27" i="2"/>
  <c r="S27" i="2" s="1"/>
  <c r="U27" i="2" s="1"/>
  <c r="W27" i="2" s="1"/>
  <c r="R312" i="8" l="1"/>
  <c r="V312" i="8" s="1"/>
  <c r="O313" i="8" s="1"/>
  <c r="Q313" i="8" s="1"/>
  <c r="T313" i="8"/>
  <c r="P28" i="2"/>
  <c r="T28" i="2" s="1"/>
  <c r="R27" i="2"/>
  <c r="V27" i="2" s="1"/>
  <c r="O28" i="2" s="1"/>
  <c r="N313" i="8" l="1"/>
  <c r="S313" i="8"/>
  <c r="U313" i="8" s="1"/>
  <c r="W313" i="8" s="1"/>
  <c r="P314" i="8" s="1"/>
  <c r="N28" i="2"/>
  <c r="Q28" i="2"/>
  <c r="S28" i="2" s="1"/>
  <c r="R28" i="2" s="1"/>
  <c r="V28" i="2" s="1"/>
  <c r="O29" i="2" s="1"/>
  <c r="T314" i="8" l="1"/>
  <c r="R313" i="8"/>
  <c r="V313" i="8" s="1"/>
  <c r="O314" i="8" s="1"/>
  <c r="U28" i="2"/>
  <c r="W28" i="2" s="1"/>
  <c r="Q29" i="2"/>
  <c r="Q314" i="8" l="1"/>
  <c r="S314" i="8" s="1"/>
  <c r="R314" i="8" s="1"/>
  <c r="V314" i="8" s="1"/>
  <c r="O315" i="8" s="1"/>
  <c r="N314" i="8"/>
  <c r="P29" i="2"/>
  <c r="N29" i="2" s="1"/>
  <c r="Q315" i="8" l="1"/>
  <c r="U314" i="8"/>
  <c r="W314" i="8" s="1"/>
  <c r="P315" i="8" s="1"/>
  <c r="T29" i="2"/>
  <c r="S29" i="2" s="1"/>
  <c r="T315" i="8" l="1"/>
  <c r="N315" i="8"/>
  <c r="U29" i="2"/>
  <c r="W29" i="2" s="1"/>
  <c r="R29" i="2"/>
  <c r="V29" i="2" s="1"/>
  <c r="O30" i="2" s="1"/>
  <c r="Q30" i="2" s="1"/>
  <c r="S315" i="8" l="1"/>
  <c r="U315" i="8" s="1"/>
  <c r="W315" i="8" s="1"/>
  <c r="P316" i="8" s="1"/>
  <c r="P30" i="2"/>
  <c r="N30" i="2" s="1"/>
  <c r="T316" i="8" l="1"/>
  <c r="R315" i="8"/>
  <c r="V315" i="8" s="1"/>
  <c r="O316" i="8" s="1"/>
  <c r="T30" i="2"/>
  <c r="S30" i="2" s="1"/>
  <c r="U30" i="2" s="1"/>
  <c r="W30" i="2" s="1"/>
  <c r="N316" i="8" l="1"/>
  <c r="Q316" i="8"/>
  <c r="S316" i="8" s="1"/>
  <c r="R316" i="8" s="1"/>
  <c r="V316" i="8" s="1"/>
  <c r="O317" i="8" s="1"/>
  <c r="R30" i="2"/>
  <c r="V30" i="2" s="1"/>
  <c r="O31" i="2" s="1"/>
  <c r="Q31" i="2" s="1"/>
  <c r="P31" i="2"/>
  <c r="Q317" i="8" l="1"/>
  <c r="U316" i="8"/>
  <c r="W316" i="8" s="1"/>
  <c r="P317" i="8" s="1"/>
  <c r="T31" i="2"/>
  <c r="S31" i="2" s="1"/>
  <c r="N31" i="2"/>
  <c r="T317" i="8" l="1"/>
  <c r="N317" i="8"/>
  <c r="R31" i="2"/>
  <c r="V31" i="2" s="1"/>
  <c r="O32" i="2" s="1"/>
  <c r="U31" i="2"/>
  <c r="W31" i="2" s="1"/>
  <c r="S317" i="8" l="1"/>
  <c r="U317" i="8" s="1"/>
  <c r="W317" i="8" s="1"/>
  <c r="P318" i="8" s="1"/>
  <c r="P32" i="2"/>
  <c r="N32" i="2" s="1"/>
  <c r="Q32" i="2"/>
  <c r="R317" i="8" l="1"/>
  <c r="V317" i="8" s="1"/>
  <c r="O318" i="8" s="1"/>
  <c r="N318" i="8" s="1"/>
  <c r="T318" i="8"/>
  <c r="T32" i="2"/>
  <c r="S32" i="2" s="1"/>
  <c r="U32" i="2" s="1"/>
  <c r="W32" i="2" s="1"/>
  <c r="Q318" i="8" l="1"/>
  <c r="S318" i="8" s="1"/>
  <c r="R318" i="8" s="1"/>
  <c r="V318" i="8" s="1"/>
  <c r="O319" i="8" s="1"/>
  <c r="P33" i="2"/>
  <c r="T33" i="2" s="1"/>
  <c r="R32" i="2"/>
  <c r="V32" i="2" s="1"/>
  <c r="O33" i="2" s="1"/>
  <c r="U318" i="8" l="1"/>
  <c r="W318" i="8" s="1"/>
  <c r="P319" i="8" s="1"/>
  <c r="N319" i="8" s="1"/>
  <c r="Q319" i="8"/>
  <c r="Q33" i="2"/>
  <c r="N33" i="2"/>
  <c r="T319" i="8" l="1"/>
  <c r="S319" i="8" s="1"/>
  <c r="U319" i="8" s="1"/>
  <c r="W319" i="8" s="1"/>
  <c r="P320" i="8" s="1"/>
  <c r="S33" i="2"/>
  <c r="R33" i="2" s="1"/>
  <c r="V33" i="2" s="1"/>
  <c r="O34" i="2" s="1"/>
  <c r="T320" i="8" l="1"/>
  <c r="R319" i="8"/>
  <c r="V319" i="8" s="1"/>
  <c r="O320" i="8" s="1"/>
  <c r="U33" i="2"/>
  <c r="W33" i="2" s="1"/>
  <c r="P34" i="2" s="1"/>
  <c r="N34" i="2" s="1"/>
  <c r="Q34" i="2"/>
  <c r="Q320" i="8" l="1"/>
  <c r="S320" i="8" s="1"/>
  <c r="R320" i="8" s="1"/>
  <c r="V320" i="8" s="1"/>
  <c r="O321" i="8" s="1"/>
  <c r="N320" i="8"/>
  <c r="T34" i="2"/>
  <c r="S34" i="2" s="1"/>
  <c r="U34" i="2" s="1"/>
  <c r="W34" i="2" s="1"/>
  <c r="Q321" i="8" l="1"/>
  <c r="U320" i="8"/>
  <c r="W320" i="8" s="1"/>
  <c r="P321" i="8" s="1"/>
  <c r="N321" i="8" s="1"/>
  <c r="R34" i="2"/>
  <c r="V34" i="2" s="1"/>
  <c r="O35" i="2" s="1"/>
  <c r="Q35" i="2" s="1"/>
  <c r="P35" i="2"/>
  <c r="T35" i="2" s="1"/>
  <c r="T321" i="8" l="1"/>
  <c r="N35" i="2"/>
  <c r="S35" i="2"/>
  <c r="S321" i="8" l="1"/>
  <c r="U321" i="8" s="1"/>
  <c r="W321" i="8" s="1"/>
  <c r="P322" i="8" s="1"/>
  <c r="R35" i="2"/>
  <c r="V35" i="2" s="1"/>
  <c r="O36" i="2" s="1"/>
  <c r="Q36" i="2" s="1"/>
  <c r="U35" i="2"/>
  <c r="W35" i="2" s="1"/>
  <c r="R321" i="8" l="1"/>
  <c r="V321" i="8" s="1"/>
  <c r="O322" i="8" s="1"/>
  <c r="T322" i="8"/>
  <c r="P36" i="2"/>
  <c r="N36" i="2" s="1"/>
  <c r="N322" i="8" l="1"/>
  <c r="Q322" i="8"/>
  <c r="T36" i="2"/>
  <c r="S322" i="8" l="1"/>
  <c r="R322" i="8" s="1"/>
  <c r="V322" i="8" s="1"/>
  <c r="O323" i="8" s="1"/>
  <c r="S36" i="2"/>
  <c r="U36" i="2" s="1"/>
  <c r="W36" i="2" s="1"/>
  <c r="Q323" i="8" l="1"/>
  <c r="U322" i="8"/>
  <c r="W322" i="8" s="1"/>
  <c r="P323" i="8" s="1"/>
  <c r="P37" i="2"/>
  <c r="T37" i="2" s="1"/>
  <c r="R36" i="2"/>
  <c r="V36" i="2" s="1"/>
  <c r="O37" i="2" s="1"/>
  <c r="Q37" i="2" s="1"/>
  <c r="T323" i="8" l="1"/>
  <c r="N323" i="8"/>
  <c r="S37" i="2"/>
  <c r="R37" i="2" s="1"/>
  <c r="V37" i="2" s="1"/>
  <c r="O38" i="2" s="1"/>
  <c r="N37" i="2"/>
  <c r="S323" i="8" l="1"/>
  <c r="U323" i="8" s="1"/>
  <c r="W323" i="8" s="1"/>
  <c r="P324" i="8" s="1"/>
  <c r="U37" i="2"/>
  <c r="W37" i="2" s="1"/>
  <c r="P38" i="2" s="1"/>
  <c r="N38" i="2" s="1"/>
  <c r="Q38" i="2"/>
  <c r="R323" i="8" l="1"/>
  <c r="V323" i="8" s="1"/>
  <c r="O324" i="8" s="1"/>
  <c r="T324" i="8"/>
  <c r="T38" i="2"/>
  <c r="S38" i="2" s="1"/>
  <c r="U38" i="2" s="1"/>
  <c r="W38" i="2" s="1"/>
  <c r="Q324" i="8" l="1"/>
  <c r="N324" i="8"/>
  <c r="R38" i="2"/>
  <c r="V38" i="2" s="1"/>
  <c r="O39" i="2" s="1"/>
  <c r="Q39" i="2" s="1"/>
  <c r="P39" i="2"/>
  <c r="S324" i="8" l="1"/>
  <c r="R324" i="8" s="1"/>
  <c r="V324" i="8" s="1"/>
  <c r="O325" i="8" s="1"/>
  <c r="N39" i="2"/>
  <c r="T39" i="2"/>
  <c r="S39" i="2" s="1"/>
  <c r="R39" i="2" s="1"/>
  <c r="V39" i="2" s="1"/>
  <c r="O40" i="2" s="1"/>
  <c r="Q40" i="2" s="1"/>
  <c r="U324" i="8" l="1"/>
  <c r="W324" i="8" s="1"/>
  <c r="P325" i="8" s="1"/>
  <c r="N325" i="8" s="1"/>
  <c r="Q325" i="8"/>
  <c r="U39" i="2"/>
  <c r="W39" i="2" s="1"/>
  <c r="T325" i="8" l="1"/>
  <c r="S325" i="8" s="1"/>
  <c r="R325" i="8" s="1"/>
  <c r="V325" i="8" s="1"/>
  <c r="O326" i="8" s="1"/>
  <c r="P40" i="2"/>
  <c r="N40" i="2" s="1"/>
  <c r="Q326" i="8" l="1"/>
  <c r="U325" i="8"/>
  <c r="W325" i="8" s="1"/>
  <c r="P326" i="8" s="1"/>
  <c r="T40" i="2"/>
  <c r="S40" i="2" s="1"/>
  <c r="U40" i="2" s="1"/>
  <c r="W40" i="2" s="1"/>
  <c r="T326" i="8" l="1"/>
  <c r="N326" i="8"/>
  <c r="R40" i="2"/>
  <c r="V40" i="2" s="1"/>
  <c r="O41" i="2" s="1"/>
  <c r="Q41" i="2" s="1"/>
  <c r="P41" i="2"/>
  <c r="S326" i="8" l="1"/>
  <c r="U326" i="8" s="1"/>
  <c r="W326" i="8" s="1"/>
  <c r="P327" i="8" s="1"/>
  <c r="N41" i="2"/>
  <c r="T41" i="2"/>
  <c r="S41" i="2" s="1"/>
  <c r="T327" i="8" l="1"/>
  <c r="R326" i="8"/>
  <c r="V326" i="8" s="1"/>
  <c r="O327" i="8" s="1"/>
  <c r="R41" i="2"/>
  <c r="V41" i="2" s="1"/>
  <c r="O42" i="2" s="1"/>
  <c r="Q42" i="2" s="1"/>
  <c r="U41" i="2"/>
  <c r="W41" i="2" s="1"/>
  <c r="Q327" i="8" l="1"/>
  <c r="N327" i="8"/>
  <c r="P42" i="2"/>
  <c r="N42" i="2" s="1"/>
  <c r="S327" i="8" l="1"/>
  <c r="R327" i="8" s="1"/>
  <c r="V327" i="8" s="1"/>
  <c r="O328" i="8" s="1"/>
  <c r="T42" i="2"/>
  <c r="S42" i="2" s="1"/>
  <c r="U42" i="2" s="1"/>
  <c r="W42" i="2" s="1"/>
  <c r="Q328" i="8" l="1"/>
  <c r="U327" i="8"/>
  <c r="W327" i="8" s="1"/>
  <c r="P328" i="8" s="1"/>
  <c r="R42" i="2"/>
  <c r="V42" i="2" s="1"/>
  <c r="O43" i="2" s="1"/>
  <c r="Q43" i="2" s="1"/>
  <c r="P43" i="2"/>
  <c r="T328" i="8" l="1"/>
  <c r="N328" i="8"/>
  <c r="N43" i="2"/>
  <c r="T43" i="2"/>
  <c r="S43" i="2" s="1"/>
  <c r="U43" i="2" s="1"/>
  <c r="W43" i="2" s="1"/>
  <c r="S328" i="8" l="1"/>
  <c r="U328" i="8" s="1"/>
  <c r="W328" i="8" s="1"/>
  <c r="P329" i="8" s="1"/>
  <c r="P44" i="2"/>
  <c r="R43" i="2"/>
  <c r="V43" i="2" s="1"/>
  <c r="O44" i="2" s="1"/>
  <c r="R328" i="8" l="1"/>
  <c r="V328" i="8" s="1"/>
  <c r="O329" i="8" s="1"/>
  <c r="Q329" i="8" s="1"/>
  <c r="T329" i="8"/>
  <c r="N44" i="2"/>
  <c r="Q44" i="2"/>
  <c r="T44" i="2"/>
  <c r="N329" i="8" l="1"/>
  <c r="S329" i="8"/>
  <c r="R329" i="8" s="1"/>
  <c r="V329" i="8" s="1"/>
  <c r="O330" i="8" s="1"/>
  <c r="S44" i="2"/>
  <c r="U44" i="2" s="1"/>
  <c r="W44" i="2" s="1"/>
  <c r="U329" i="8" l="1"/>
  <c r="W329" i="8" s="1"/>
  <c r="P330" i="8" s="1"/>
  <c r="T330" i="8" s="1"/>
  <c r="Q330" i="8"/>
  <c r="P45" i="2"/>
  <c r="R44" i="2"/>
  <c r="V44" i="2" s="1"/>
  <c r="O45" i="2" s="1"/>
  <c r="N330" i="8" l="1"/>
  <c r="S330" i="8"/>
  <c r="U330" i="8" s="1"/>
  <c r="W330" i="8" s="1"/>
  <c r="P331" i="8" s="1"/>
  <c r="N45" i="2"/>
  <c r="Q45" i="2"/>
  <c r="T45" i="2"/>
  <c r="R330" i="8" l="1"/>
  <c r="V330" i="8" s="1"/>
  <c r="O331" i="8" s="1"/>
  <c r="N331" i="8" s="1"/>
  <c r="T331" i="8"/>
  <c r="S45" i="2"/>
  <c r="U45" i="2" s="1"/>
  <c r="W45" i="2" s="1"/>
  <c r="Q331" i="8" l="1"/>
  <c r="S331" i="8" s="1"/>
  <c r="U331" i="8" s="1"/>
  <c r="W331" i="8" s="1"/>
  <c r="P332" i="8" s="1"/>
  <c r="P46" i="2"/>
  <c r="T46" i="2" s="1"/>
  <c r="R45" i="2"/>
  <c r="V45" i="2" s="1"/>
  <c r="O46" i="2" s="1"/>
  <c r="R331" i="8" l="1"/>
  <c r="V331" i="8" s="1"/>
  <c r="O332" i="8" s="1"/>
  <c r="Q332" i="8" s="1"/>
  <c r="T332" i="8"/>
  <c r="Q46" i="2"/>
  <c r="N46" i="2"/>
  <c r="N332" i="8" l="1"/>
  <c r="S332" i="8"/>
  <c r="U332" i="8" s="1"/>
  <c r="W332" i="8" s="1"/>
  <c r="P333" i="8" s="1"/>
  <c r="S46" i="2"/>
  <c r="R46" i="2" s="1"/>
  <c r="V46" i="2" s="1"/>
  <c r="O47" i="2" s="1"/>
  <c r="R332" i="8" l="1"/>
  <c r="V332" i="8" s="1"/>
  <c r="O333" i="8" s="1"/>
  <c r="N333" i="8" s="1"/>
  <c r="T333" i="8"/>
  <c r="U46" i="2"/>
  <c r="W46" i="2" s="1"/>
  <c r="Q47" i="2"/>
  <c r="Q333" i="8" l="1"/>
  <c r="S333" i="8" s="1"/>
  <c r="U333" i="8" s="1"/>
  <c r="W333" i="8" s="1"/>
  <c r="P334" i="8" s="1"/>
  <c r="P47" i="2"/>
  <c r="N47" i="2" s="1"/>
  <c r="R333" i="8" l="1"/>
  <c r="V333" i="8" s="1"/>
  <c r="O334" i="8" s="1"/>
  <c r="N334" i="8" s="1"/>
  <c r="T334" i="8"/>
  <c r="T47" i="2"/>
  <c r="S47" i="2" s="1"/>
  <c r="U47" i="2" s="1"/>
  <c r="W47" i="2" s="1"/>
  <c r="Q334" i="8" l="1"/>
  <c r="S334" i="8" s="1"/>
  <c r="R334" i="8" s="1"/>
  <c r="V334" i="8" s="1"/>
  <c r="O335" i="8" s="1"/>
  <c r="R47" i="2"/>
  <c r="V47" i="2" s="1"/>
  <c r="O48" i="2" s="1"/>
  <c r="P48" i="2"/>
  <c r="T48" i="2" s="1"/>
  <c r="Q335" i="8" l="1"/>
  <c r="U334" i="8"/>
  <c r="W334" i="8" s="1"/>
  <c r="P335" i="8" s="1"/>
  <c r="Q48" i="2"/>
  <c r="N48" i="2"/>
  <c r="T335" i="8" l="1"/>
  <c r="N335" i="8"/>
  <c r="S48" i="2"/>
  <c r="R48" i="2" s="1"/>
  <c r="V48" i="2" s="1"/>
  <c r="O49" i="2" s="1"/>
  <c r="S335" i="8" l="1"/>
  <c r="U335" i="8" s="1"/>
  <c r="W335" i="8" s="1"/>
  <c r="P336" i="8" s="1"/>
  <c r="U48" i="2"/>
  <c r="W48" i="2" s="1"/>
  <c r="Q49" i="2"/>
  <c r="R335" i="8" l="1"/>
  <c r="V335" i="8" s="1"/>
  <c r="O336" i="8" s="1"/>
  <c r="N336" i="8" s="1"/>
  <c r="T336" i="8"/>
  <c r="P49" i="2"/>
  <c r="N49" i="2" s="1"/>
  <c r="Q336" i="8" l="1"/>
  <c r="S336" i="8" s="1"/>
  <c r="R336" i="8" s="1"/>
  <c r="V336" i="8" s="1"/>
  <c r="O337" i="8" s="1"/>
  <c r="T49" i="2"/>
  <c r="S49" i="2" s="1"/>
  <c r="U49" i="2" s="1"/>
  <c r="W49" i="2" s="1"/>
  <c r="Q337" i="8" l="1"/>
  <c r="U336" i="8"/>
  <c r="W336" i="8" s="1"/>
  <c r="P337" i="8" s="1"/>
  <c r="R49" i="2"/>
  <c r="V49" i="2" s="1"/>
  <c r="O50" i="2" s="1"/>
  <c r="P50" i="2"/>
  <c r="T50" i="2" s="1"/>
  <c r="T337" i="8" l="1"/>
  <c r="N337" i="8"/>
  <c r="N50" i="2"/>
  <c r="Q50" i="2"/>
  <c r="S50" i="2" s="1"/>
  <c r="R50" i="2" s="1"/>
  <c r="V50" i="2" s="1"/>
  <c r="O51" i="2" s="1"/>
  <c r="S337" i="8" l="1"/>
  <c r="U337" i="8" s="1"/>
  <c r="W337" i="8" s="1"/>
  <c r="P338" i="8" s="1"/>
  <c r="U50" i="2"/>
  <c r="W50" i="2" s="1"/>
  <c r="P51" i="2" s="1"/>
  <c r="N51" i="2" s="1"/>
  <c r="Q51" i="2"/>
  <c r="R337" i="8" l="1"/>
  <c r="V337" i="8" s="1"/>
  <c r="O338" i="8" s="1"/>
  <c r="Q338" i="8" s="1"/>
  <c r="T338" i="8"/>
  <c r="T51" i="2"/>
  <c r="S51" i="2" s="1"/>
  <c r="N338" i="8" l="1"/>
  <c r="S338" i="8"/>
  <c r="R338" i="8" s="1"/>
  <c r="V338" i="8" s="1"/>
  <c r="O339" i="8" s="1"/>
  <c r="U51" i="2"/>
  <c r="W51" i="2" s="1"/>
  <c r="R51" i="2"/>
  <c r="V51" i="2" s="1"/>
  <c r="O52" i="2" s="1"/>
  <c r="Q339" i="8" l="1"/>
  <c r="U338" i="8"/>
  <c r="W338" i="8" s="1"/>
  <c r="P339" i="8" s="1"/>
  <c r="Q52" i="2"/>
  <c r="P52" i="2"/>
  <c r="N52" i="2" s="1"/>
  <c r="T339" i="8" l="1"/>
  <c r="N339" i="8"/>
  <c r="T52" i="2"/>
  <c r="S339" i="8" l="1"/>
  <c r="U339" i="8" s="1"/>
  <c r="W339" i="8" s="1"/>
  <c r="P340" i="8" s="1"/>
  <c r="S52" i="2"/>
  <c r="U52" i="2" s="1"/>
  <c r="W52" i="2" s="1"/>
  <c r="T340" i="8" l="1"/>
  <c r="R339" i="8"/>
  <c r="V339" i="8" s="1"/>
  <c r="O340" i="8" s="1"/>
  <c r="R52" i="2"/>
  <c r="V52" i="2" s="1"/>
  <c r="O53" i="2" s="1"/>
  <c r="P53" i="2"/>
  <c r="Q340" i="8" l="1"/>
  <c r="S340" i="8" s="1"/>
  <c r="R340" i="8" s="1"/>
  <c r="V340" i="8" s="1"/>
  <c r="O341" i="8" s="1"/>
  <c r="N340" i="8"/>
  <c r="N53" i="2"/>
  <c r="Q53" i="2"/>
  <c r="T53" i="2"/>
  <c r="Q341" i="8" l="1"/>
  <c r="U340" i="8"/>
  <c r="W340" i="8" s="1"/>
  <c r="P341" i="8" s="1"/>
  <c r="S53" i="2"/>
  <c r="R53" i="2" s="1"/>
  <c r="V53" i="2" s="1"/>
  <c r="O54" i="2" s="1"/>
  <c r="Q54" i="2" s="1"/>
  <c r="T341" i="8" l="1"/>
  <c r="N341" i="8"/>
  <c r="U53" i="2"/>
  <c r="W53" i="2" s="1"/>
  <c r="P54" i="2" s="1"/>
  <c r="N54" i="2" s="1"/>
  <c r="S341" i="8" l="1"/>
  <c r="U341" i="8" s="1"/>
  <c r="W341" i="8" s="1"/>
  <c r="P342" i="8" s="1"/>
  <c r="T54" i="2"/>
  <c r="S54" i="2" s="1"/>
  <c r="U54" i="2" s="1"/>
  <c r="W54" i="2" s="1"/>
  <c r="T342" i="8" l="1"/>
  <c r="R341" i="8"/>
  <c r="V341" i="8" s="1"/>
  <c r="O342" i="8" s="1"/>
  <c r="R54" i="2"/>
  <c r="V54" i="2" s="1"/>
  <c r="O55" i="2" s="1"/>
  <c r="P55" i="2"/>
  <c r="T55" i="2" s="1"/>
  <c r="N342" i="8" l="1"/>
  <c r="Q342" i="8"/>
  <c r="S342" i="8" s="1"/>
  <c r="R342" i="8" s="1"/>
  <c r="V342" i="8" s="1"/>
  <c r="O343" i="8" s="1"/>
  <c r="N55" i="2"/>
  <c r="Q55" i="2"/>
  <c r="Q343" i="8" l="1"/>
  <c r="U342" i="8"/>
  <c r="W342" i="8" s="1"/>
  <c r="P343" i="8" s="1"/>
  <c r="S55" i="2"/>
  <c r="R55" i="2" s="1"/>
  <c r="V55" i="2" s="1"/>
  <c r="O56" i="2" s="1"/>
  <c r="T343" i="8" l="1"/>
  <c r="N343" i="8"/>
  <c r="U55" i="2"/>
  <c r="W55" i="2" s="1"/>
  <c r="P56" i="2" s="1"/>
  <c r="N56" i="2" s="1"/>
  <c r="Q56" i="2"/>
  <c r="S343" i="8" l="1"/>
  <c r="U343" i="8" s="1"/>
  <c r="W343" i="8" s="1"/>
  <c r="P344" i="8" s="1"/>
  <c r="T56" i="2"/>
  <c r="S56" i="2" s="1"/>
  <c r="U56" i="2" s="1"/>
  <c r="W56" i="2" s="1"/>
  <c r="T344" i="8" l="1"/>
  <c r="R343" i="8"/>
  <c r="V343" i="8" s="1"/>
  <c r="O344" i="8" s="1"/>
  <c r="R56" i="2"/>
  <c r="V56" i="2" s="1"/>
  <c r="O57" i="2" s="1"/>
  <c r="Q57" i="2" s="1"/>
  <c r="P57" i="2"/>
  <c r="T57" i="2" s="1"/>
  <c r="Q344" i="8" l="1"/>
  <c r="N344" i="8"/>
  <c r="N57" i="2"/>
  <c r="S57" i="2"/>
  <c r="R57" i="2" s="1"/>
  <c r="V57" i="2" s="1"/>
  <c r="O58" i="2" s="1"/>
  <c r="S344" i="8" l="1"/>
  <c r="R344" i="8" s="1"/>
  <c r="V344" i="8" s="1"/>
  <c r="O345" i="8" s="1"/>
  <c r="U57" i="2"/>
  <c r="W57" i="2" s="1"/>
  <c r="P58" i="2" s="1"/>
  <c r="N58" i="2" s="1"/>
  <c r="Q58" i="2"/>
  <c r="Q345" i="8" l="1"/>
  <c r="U344" i="8"/>
  <c r="W344" i="8" s="1"/>
  <c r="P345" i="8" s="1"/>
  <c r="T58" i="2"/>
  <c r="S58" i="2" s="1"/>
  <c r="T345" i="8" l="1"/>
  <c r="N345" i="8"/>
  <c r="U58" i="2"/>
  <c r="W58" i="2" s="1"/>
  <c r="R58" i="2"/>
  <c r="V58" i="2" s="1"/>
  <c r="O59" i="2" s="1"/>
  <c r="Q59" i="2" s="1"/>
  <c r="S345" i="8" l="1"/>
  <c r="U345" i="8" s="1"/>
  <c r="W345" i="8" s="1"/>
  <c r="P346" i="8" s="1"/>
  <c r="P59" i="2"/>
  <c r="N59" i="2" s="1"/>
  <c r="R345" i="8" l="1"/>
  <c r="V345" i="8" s="1"/>
  <c r="O346" i="8" s="1"/>
  <c r="Q346" i="8" s="1"/>
  <c r="T346" i="8"/>
  <c r="T59" i="2"/>
  <c r="S59" i="2" s="1"/>
  <c r="U59" i="2" s="1"/>
  <c r="W59" i="2" s="1"/>
  <c r="P60" i="2" s="1"/>
  <c r="N346" i="8" l="1"/>
  <c r="S346" i="8"/>
  <c r="R346" i="8" s="1"/>
  <c r="V346" i="8" s="1"/>
  <c r="O347" i="8" s="1"/>
  <c r="R59" i="2"/>
  <c r="V59" i="2" s="1"/>
  <c r="O60" i="2" s="1"/>
  <c r="Q60" i="2" s="1"/>
  <c r="T60" i="2"/>
  <c r="Q347" i="8" l="1"/>
  <c r="U346" i="8"/>
  <c r="W346" i="8" s="1"/>
  <c r="P347" i="8" s="1"/>
  <c r="N60" i="2"/>
  <c r="S60" i="2"/>
  <c r="R60" i="2" s="1"/>
  <c r="V60" i="2" s="1"/>
  <c r="O61" i="2" s="1"/>
  <c r="Q61" i="2" s="1"/>
  <c r="T347" i="8" l="1"/>
  <c r="N347" i="8"/>
  <c r="U60" i="2"/>
  <c r="W60" i="2" s="1"/>
  <c r="P61" i="2" s="1"/>
  <c r="S347" i="8" l="1"/>
  <c r="U347" i="8" s="1"/>
  <c r="W347" i="8" s="1"/>
  <c r="P348" i="8" s="1"/>
  <c r="N61" i="2"/>
  <c r="T61" i="2"/>
  <c r="R347" i="8" l="1"/>
  <c r="V347" i="8" s="1"/>
  <c r="O348" i="8" s="1"/>
  <c r="T348" i="8"/>
  <c r="S61" i="2"/>
  <c r="U61" i="2" s="1"/>
  <c r="W61" i="2" s="1"/>
  <c r="P62" i="2" s="1"/>
  <c r="Q348" i="8" l="1"/>
  <c r="N348" i="8"/>
  <c r="T62" i="2"/>
  <c r="R61" i="2"/>
  <c r="V61" i="2" s="1"/>
  <c r="O62" i="2" s="1"/>
  <c r="Q62" i="2" s="1"/>
  <c r="S348" i="8" l="1"/>
  <c r="R348" i="8" s="1"/>
  <c r="V348" i="8" s="1"/>
  <c r="O349" i="8" s="1"/>
  <c r="S62" i="2"/>
  <c r="N62" i="2"/>
  <c r="Q349" i="8" l="1"/>
  <c r="U348" i="8"/>
  <c r="W348" i="8" s="1"/>
  <c r="P349" i="8" s="1"/>
  <c r="U62" i="2"/>
  <c r="W62" i="2" s="1"/>
  <c r="P63" i="2" s="1"/>
  <c r="T63" i="2" s="1"/>
  <c r="R62" i="2"/>
  <c r="V62" i="2" s="1"/>
  <c r="O63" i="2" s="1"/>
  <c r="T349" i="8" l="1"/>
  <c r="N349" i="8"/>
  <c r="N63" i="2"/>
  <c r="Q63" i="2"/>
  <c r="S63" i="2" s="1"/>
  <c r="U63" i="2" s="1"/>
  <c r="W63" i="2" s="1"/>
  <c r="P64" i="2" s="1"/>
  <c r="T64" i="2" s="1"/>
  <c r="S349" i="8" l="1"/>
  <c r="U349" i="8" s="1"/>
  <c r="W349" i="8" s="1"/>
  <c r="P350" i="8" s="1"/>
  <c r="R63" i="2"/>
  <c r="V63" i="2" s="1"/>
  <c r="O64" i="2" s="1"/>
  <c r="Q64" i="2" s="1"/>
  <c r="S64" i="2" s="1"/>
  <c r="R64" i="2" s="1"/>
  <c r="V64" i="2" s="1"/>
  <c r="O65" i="2" s="1"/>
  <c r="Q65" i="2" s="1"/>
  <c r="R349" i="8" l="1"/>
  <c r="V349" i="8" s="1"/>
  <c r="O350" i="8" s="1"/>
  <c r="N350" i="8" s="1"/>
  <c r="T350" i="8"/>
  <c r="U64" i="2"/>
  <c r="W64" i="2" s="1"/>
  <c r="P65" i="2" s="1"/>
  <c r="N65" i="2" s="1"/>
  <c r="N64" i="2"/>
  <c r="Q350" i="8" l="1"/>
  <c r="S350" i="8" s="1"/>
  <c r="R350" i="8" s="1"/>
  <c r="V350" i="8" s="1"/>
  <c r="O351" i="8" s="1"/>
  <c r="T65" i="2"/>
  <c r="S65" i="2" s="1"/>
  <c r="U65" i="2" s="1"/>
  <c r="W65" i="2" s="1"/>
  <c r="U350" i="8" l="1"/>
  <c r="W350" i="8" s="1"/>
  <c r="P351" i="8" s="1"/>
  <c r="T351" i="8" s="1"/>
  <c r="Q351" i="8"/>
  <c r="R65" i="2"/>
  <c r="V65" i="2" s="1"/>
  <c r="O66" i="2" s="1"/>
  <c r="Q66" i="2" s="1"/>
  <c r="P66" i="2"/>
  <c r="N351" i="8" l="1"/>
  <c r="S351" i="8"/>
  <c r="U351" i="8" s="1"/>
  <c r="W351" i="8" s="1"/>
  <c r="P352" i="8" s="1"/>
  <c r="N66" i="2"/>
  <c r="T66" i="2"/>
  <c r="S66" i="2" s="1"/>
  <c r="R351" i="8" l="1"/>
  <c r="V351" i="8" s="1"/>
  <c r="O352" i="8" s="1"/>
  <c r="N352" i="8" s="1"/>
  <c r="T352" i="8"/>
  <c r="R66" i="2"/>
  <c r="V66" i="2" s="1"/>
  <c r="O67" i="2" s="1"/>
  <c r="Q67" i="2" s="1"/>
  <c r="U66" i="2"/>
  <c r="W66" i="2" s="1"/>
  <c r="Q352" i="8" l="1"/>
  <c r="S352" i="8" s="1"/>
  <c r="U352" i="8" s="1"/>
  <c r="W352" i="8" s="1"/>
  <c r="P353" i="8" s="1"/>
  <c r="P67" i="2"/>
  <c r="N67" i="2" s="1"/>
  <c r="T353" i="8" l="1"/>
  <c r="R352" i="8"/>
  <c r="V352" i="8" s="1"/>
  <c r="O353" i="8" s="1"/>
  <c r="T67" i="2"/>
  <c r="S67" i="2" s="1"/>
  <c r="U67" i="2" s="1"/>
  <c r="W67" i="2" s="1"/>
  <c r="Q353" i="8" l="1"/>
  <c r="S353" i="8" s="1"/>
  <c r="R353" i="8" s="1"/>
  <c r="V353" i="8" s="1"/>
  <c r="O354" i="8" s="1"/>
  <c r="N353" i="8"/>
  <c r="R67" i="2"/>
  <c r="V67" i="2" s="1"/>
  <c r="O68" i="2" s="1"/>
  <c r="Q68" i="2" s="1"/>
  <c r="P68" i="2"/>
  <c r="Q354" i="8" l="1"/>
  <c r="U353" i="8"/>
  <c r="W353" i="8" s="1"/>
  <c r="P354" i="8" s="1"/>
  <c r="N68" i="2"/>
  <c r="T68" i="2"/>
  <c r="S68" i="2" s="1"/>
  <c r="U68" i="2" s="1"/>
  <c r="W68" i="2" s="1"/>
  <c r="T354" i="8" l="1"/>
  <c r="N354" i="8"/>
  <c r="P69" i="2"/>
  <c r="R68" i="2"/>
  <c r="V68" i="2" s="1"/>
  <c r="O69" i="2" s="1"/>
  <c r="S354" i="8" l="1"/>
  <c r="U354" i="8" s="1"/>
  <c r="W354" i="8" s="1"/>
  <c r="P355" i="8" s="1"/>
  <c r="Q69" i="2"/>
  <c r="N69" i="2"/>
  <c r="T69" i="2"/>
  <c r="R354" i="8" l="1"/>
  <c r="V354" i="8" s="1"/>
  <c r="O355" i="8" s="1"/>
  <c r="Q355" i="8" s="1"/>
  <c r="T355" i="8"/>
  <c r="S69" i="2"/>
  <c r="U69" i="2" s="1"/>
  <c r="W69" i="2" s="1"/>
  <c r="P70" i="2" s="1"/>
  <c r="N355" i="8" l="1"/>
  <c r="S355" i="8"/>
  <c r="R355" i="8" s="1"/>
  <c r="V355" i="8" s="1"/>
  <c r="O356" i="8" s="1"/>
  <c r="R69" i="2"/>
  <c r="V69" i="2" s="1"/>
  <c r="O70" i="2" s="1"/>
  <c r="Q70" i="2" s="1"/>
  <c r="T70" i="2"/>
  <c r="U355" i="8" l="1"/>
  <c r="W355" i="8" s="1"/>
  <c r="P356" i="8" s="1"/>
  <c r="T356" i="8" s="1"/>
  <c r="Q356" i="8"/>
  <c r="S70" i="2"/>
  <c r="U70" i="2" s="1"/>
  <c r="W70" i="2" s="1"/>
  <c r="P71" i="2" s="1"/>
  <c r="N70" i="2"/>
  <c r="N356" i="8" l="1"/>
  <c r="S356" i="8"/>
  <c r="U356" i="8" s="1"/>
  <c r="W356" i="8" s="1"/>
  <c r="P357" i="8" s="1"/>
  <c r="R70" i="2"/>
  <c r="V70" i="2" s="1"/>
  <c r="O71" i="2" s="1"/>
  <c r="Q71" i="2" s="1"/>
  <c r="T71" i="2"/>
  <c r="T357" i="8" l="1"/>
  <c r="R356" i="8"/>
  <c r="V356" i="8" s="1"/>
  <c r="O357" i="8" s="1"/>
  <c r="N71" i="2"/>
  <c r="S71" i="2"/>
  <c r="U71" i="2" s="1"/>
  <c r="W71" i="2" s="1"/>
  <c r="Q357" i="8" l="1"/>
  <c r="S357" i="8" s="1"/>
  <c r="R357" i="8" s="1"/>
  <c r="V357" i="8" s="1"/>
  <c r="O358" i="8" s="1"/>
  <c r="N357" i="8"/>
  <c r="R71" i="2"/>
  <c r="V71" i="2" s="1"/>
  <c r="O72" i="2" s="1"/>
  <c r="Q72" i="2" s="1"/>
  <c r="P72" i="2"/>
  <c r="Q358" i="8" l="1"/>
  <c r="U357" i="8"/>
  <c r="W357" i="8" s="1"/>
  <c r="P358" i="8" s="1"/>
  <c r="T72" i="2"/>
  <c r="S72" i="2" s="1"/>
  <c r="R72" i="2" s="1"/>
  <c r="V72" i="2" s="1"/>
  <c r="O73" i="2" s="1"/>
  <c r="N72" i="2"/>
  <c r="T358" i="8" l="1"/>
  <c r="N358" i="8"/>
  <c r="U72" i="2"/>
  <c r="W72" i="2" s="1"/>
  <c r="P73" i="2" s="1"/>
  <c r="N73" i="2" s="1"/>
  <c r="Q73" i="2"/>
  <c r="S358" i="8" l="1"/>
  <c r="U358" i="8" s="1"/>
  <c r="W358" i="8" s="1"/>
  <c r="P359" i="8" s="1"/>
  <c r="T73" i="2"/>
  <c r="S73" i="2" s="1"/>
  <c r="U73" i="2" s="1"/>
  <c r="W73" i="2" s="1"/>
  <c r="T359" i="8" l="1"/>
  <c r="R358" i="8"/>
  <c r="V358" i="8" s="1"/>
  <c r="O359" i="8" s="1"/>
  <c r="R73" i="2"/>
  <c r="V73" i="2" s="1"/>
  <c r="O74" i="2" s="1"/>
  <c r="Q74" i="2" s="1"/>
  <c r="P74" i="2"/>
  <c r="T74" i="2" s="1"/>
  <c r="N359" i="8" l="1"/>
  <c r="Q359" i="8"/>
  <c r="S359" i="8" s="1"/>
  <c r="R359" i="8" s="1"/>
  <c r="V359" i="8" s="1"/>
  <c r="O360" i="8" s="1"/>
  <c r="N74" i="2"/>
  <c r="S74" i="2"/>
  <c r="R74" i="2" s="1"/>
  <c r="V74" i="2" s="1"/>
  <c r="O75" i="2" s="1"/>
  <c r="Q75" i="2" s="1"/>
  <c r="Q360" i="8" l="1"/>
  <c r="U359" i="8"/>
  <c r="W359" i="8" s="1"/>
  <c r="P360" i="8" s="1"/>
  <c r="U74" i="2"/>
  <c r="W74" i="2" s="1"/>
  <c r="P75" i="2" s="1"/>
  <c r="N75" i="2" s="1"/>
  <c r="T360" i="8" l="1"/>
  <c r="N360" i="8"/>
  <c r="T75" i="2"/>
  <c r="S360" i="8" l="1"/>
  <c r="U360" i="8" s="1"/>
  <c r="W360" i="8" s="1"/>
  <c r="P361" i="8" s="1"/>
  <c r="S75" i="2"/>
  <c r="U75" i="2" s="1"/>
  <c r="W75" i="2" s="1"/>
  <c r="R360" i="8" l="1"/>
  <c r="V360" i="8" s="1"/>
  <c r="O361" i="8" s="1"/>
  <c r="N361" i="8" s="1"/>
  <c r="T361" i="8"/>
  <c r="P76" i="2"/>
  <c r="T76" i="2" s="1"/>
  <c r="R75" i="2"/>
  <c r="V75" i="2" s="1"/>
  <c r="O76" i="2" s="1"/>
  <c r="Q361" i="8" l="1"/>
  <c r="S361" i="8" s="1"/>
  <c r="R361" i="8" s="1"/>
  <c r="V361" i="8" s="1"/>
  <c r="O362" i="8" s="1"/>
  <c r="N76" i="2"/>
  <c r="Q76" i="2"/>
  <c r="U361" i="8" l="1"/>
  <c r="W361" i="8" s="1"/>
  <c r="P362" i="8" s="1"/>
  <c r="T362" i="8" s="1"/>
  <c r="Q362" i="8"/>
  <c r="S76" i="2"/>
  <c r="R76" i="2" s="1"/>
  <c r="V76" i="2" s="1"/>
  <c r="O77" i="2" s="1"/>
  <c r="N362" i="8" l="1"/>
  <c r="S362" i="8"/>
  <c r="U362" i="8" s="1"/>
  <c r="W362" i="8" s="1"/>
  <c r="P363" i="8" s="1"/>
  <c r="U76" i="2"/>
  <c r="W76" i="2" s="1"/>
  <c r="P77" i="2" s="1"/>
  <c r="N77" i="2" s="1"/>
  <c r="Q77" i="2"/>
  <c r="T363" i="8" l="1"/>
  <c r="R362" i="8"/>
  <c r="V362" i="8" s="1"/>
  <c r="O363" i="8" s="1"/>
  <c r="T77" i="2"/>
  <c r="Q363" i="8" l="1"/>
  <c r="S363" i="8" s="1"/>
  <c r="R363" i="8" s="1"/>
  <c r="V363" i="8" s="1"/>
  <c r="O364" i="8" s="1"/>
  <c r="N363" i="8"/>
  <c r="S77" i="2"/>
  <c r="U77" i="2" s="1"/>
  <c r="W77" i="2" s="1"/>
  <c r="Q364" i="8" l="1"/>
  <c r="U363" i="8"/>
  <c r="W363" i="8" s="1"/>
  <c r="P364" i="8" s="1"/>
  <c r="P78" i="2"/>
  <c r="T78" i="2" s="1"/>
  <c r="R77" i="2"/>
  <c r="V77" i="2" s="1"/>
  <c r="O78" i="2" s="1"/>
  <c r="Q78" i="2" s="1"/>
  <c r="T364" i="8" l="1"/>
  <c r="N364" i="8"/>
  <c r="S78" i="2"/>
  <c r="R78" i="2" s="1"/>
  <c r="V78" i="2" s="1"/>
  <c r="O79" i="2" s="1"/>
  <c r="Q79" i="2" s="1"/>
  <c r="N78" i="2"/>
  <c r="S364" i="8" l="1"/>
  <c r="U364" i="8" s="1"/>
  <c r="W364" i="8" s="1"/>
  <c r="P365" i="8" s="1"/>
  <c r="U78" i="2"/>
  <c r="W78" i="2" s="1"/>
  <c r="P79" i="2" s="1"/>
  <c r="N79" i="2" s="1"/>
  <c r="T365" i="8" l="1"/>
  <c r="R364" i="8"/>
  <c r="V364" i="8" s="1"/>
  <c r="O365" i="8" s="1"/>
  <c r="T79" i="2"/>
  <c r="S79" i="2" s="1"/>
  <c r="U79" i="2" s="1"/>
  <c r="W79" i="2" s="1"/>
  <c r="Q365" i="8" l="1"/>
  <c r="S365" i="8" s="1"/>
  <c r="R365" i="8" s="1"/>
  <c r="V365" i="8" s="1"/>
  <c r="O366" i="8" s="1"/>
  <c r="N365" i="8"/>
  <c r="P80" i="2"/>
  <c r="T80" i="2" s="1"/>
  <c r="R79" i="2"/>
  <c r="V79" i="2" s="1"/>
  <c r="O80" i="2" s="1"/>
  <c r="Q366" i="8" l="1"/>
  <c r="U365" i="8"/>
  <c r="W365" i="8" s="1"/>
  <c r="P366" i="8" s="1"/>
  <c r="N366" i="8" s="1"/>
  <c r="Q80" i="2"/>
  <c r="N80" i="2"/>
  <c r="T366" i="8" l="1"/>
  <c r="S80" i="2"/>
  <c r="R80" i="2" s="1"/>
  <c r="V80" i="2" s="1"/>
  <c r="O81" i="2" s="1"/>
  <c r="Q81" i="2" s="1"/>
  <c r="S366" i="8" l="1"/>
  <c r="U366" i="8" s="1"/>
  <c r="W366" i="8" s="1"/>
  <c r="P367" i="8" s="1"/>
  <c r="U80" i="2"/>
  <c r="W80" i="2" s="1"/>
  <c r="R366" i="8" l="1"/>
  <c r="V366" i="8" s="1"/>
  <c r="O367" i="8" s="1"/>
  <c r="N367" i="8" s="1"/>
  <c r="T367" i="8"/>
  <c r="P81" i="2"/>
  <c r="N81" i="2" s="1"/>
  <c r="Q367" i="8" l="1"/>
  <c r="S367" i="8" s="1"/>
  <c r="R367" i="8" s="1"/>
  <c r="V367" i="8" s="1"/>
  <c r="O368" i="8" s="1"/>
  <c r="T81" i="2"/>
  <c r="S81" i="2" s="1"/>
  <c r="U81" i="2" s="1"/>
  <c r="W81" i="2" s="1"/>
  <c r="U367" i="8" l="1"/>
  <c r="W367" i="8" s="1"/>
  <c r="P368" i="8" s="1"/>
  <c r="N368" i="8" s="1"/>
  <c r="Q368" i="8"/>
  <c r="R81" i="2"/>
  <c r="V81" i="2" s="1"/>
  <c r="O82" i="2" s="1"/>
  <c r="Q82" i="2" s="1"/>
  <c r="P82" i="2"/>
  <c r="T368" i="8" l="1"/>
  <c r="S368" i="8" s="1"/>
  <c r="R368" i="8" s="1"/>
  <c r="V368" i="8" s="1"/>
  <c r="O369" i="8" s="1"/>
  <c r="N82" i="2"/>
  <c r="T82" i="2"/>
  <c r="S82" i="2" s="1"/>
  <c r="R82" i="2" s="1"/>
  <c r="V82" i="2" s="1"/>
  <c r="O83" i="2" s="1"/>
  <c r="Q369" i="8" l="1"/>
  <c r="U368" i="8"/>
  <c r="W368" i="8" s="1"/>
  <c r="P369" i="8" s="1"/>
  <c r="Q83" i="2"/>
  <c r="U82" i="2"/>
  <c r="W82" i="2" s="1"/>
  <c r="T369" i="8" l="1"/>
  <c r="N369" i="8"/>
  <c r="P83" i="2"/>
  <c r="S369" i="8" l="1"/>
  <c r="U369" i="8" s="1"/>
  <c r="W369" i="8" s="1"/>
  <c r="P370" i="8" s="1"/>
  <c r="T83" i="2"/>
  <c r="S83" i="2" s="1"/>
  <c r="U83" i="2" s="1"/>
  <c r="W83" i="2" s="1"/>
  <c r="N83" i="2"/>
  <c r="T370" i="8" l="1"/>
  <c r="R369" i="8"/>
  <c r="V369" i="8" s="1"/>
  <c r="O370" i="8" s="1"/>
  <c r="P84" i="2"/>
  <c r="T84" i="2" s="1"/>
  <c r="R83" i="2"/>
  <c r="V83" i="2" s="1"/>
  <c r="O84" i="2" s="1"/>
  <c r="Q370" i="8" l="1"/>
  <c r="S370" i="8" s="1"/>
  <c r="R370" i="8" s="1"/>
  <c r="V370" i="8" s="1"/>
  <c r="N370" i="8"/>
  <c r="D7" i="8" s="1"/>
  <c r="N84" i="2"/>
  <c r="Q84" i="2"/>
  <c r="D6" i="8" l="1"/>
  <c r="D8" i="8" s="1"/>
  <c r="D9" i="8" s="1"/>
  <c r="D4" i="9" s="1"/>
  <c r="U370" i="8"/>
  <c r="W370" i="8" s="1"/>
  <c r="S84" i="2"/>
  <c r="R84" i="2" s="1"/>
  <c r="V84" i="2" s="1"/>
  <c r="O85" i="2" s="1"/>
  <c r="U84" i="2" l="1"/>
  <c r="W84" i="2" s="1"/>
  <c r="P85" i="2" s="1"/>
  <c r="N85" i="2" s="1"/>
  <c r="Q85" i="2"/>
  <c r="T85" i="2" l="1"/>
  <c r="S85" i="2" l="1"/>
  <c r="U85" i="2" s="1"/>
  <c r="W85" i="2" s="1"/>
  <c r="P86" i="2" s="1"/>
  <c r="T86" i="2" l="1"/>
  <c r="R85" i="2"/>
  <c r="V85" i="2" s="1"/>
  <c r="O86" i="2" s="1"/>
  <c r="Q86" i="2" s="1"/>
  <c r="S86" i="2" l="1"/>
  <c r="R86" i="2" s="1"/>
  <c r="V86" i="2" s="1"/>
  <c r="O87" i="2" s="1"/>
  <c r="Q87" i="2" s="1"/>
  <c r="N86" i="2"/>
  <c r="U86" i="2" l="1"/>
  <c r="W86" i="2" s="1"/>
  <c r="P87" i="2" s="1"/>
  <c r="N87" i="2" s="1"/>
  <c r="T87" i="2" l="1"/>
  <c r="S87" i="2" s="1"/>
  <c r="U87" i="2" s="1"/>
  <c r="W87" i="2" s="1"/>
  <c r="R87" i="2" l="1"/>
  <c r="V87" i="2" s="1"/>
  <c r="O88" i="2" s="1"/>
  <c r="Q88" i="2" s="1"/>
  <c r="P88" i="2"/>
  <c r="T88" i="2" s="1"/>
  <c r="N88" i="2" l="1"/>
  <c r="S88" i="2"/>
  <c r="U88" i="2" s="1"/>
  <c r="W88" i="2" s="1"/>
  <c r="R88" i="2" l="1"/>
  <c r="V88" i="2" s="1"/>
  <c r="O89" i="2" s="1"/>
  <c r="Q89" i="2" s="1"/>
  <c r="P89" i="2"/>
  <c r="N89" i="2" l="1"/>
  <c r="T89" i="2"/>
  <c r="S89" i="2" s="1"/>
  <c r="U89" i="2" s="1"/>
  <c r="W89" i="2" s="1"/>
  <c r="R89" i="2" l="1"/>
  <c r="V89" i="2" s="1"/>
  <c r="O90" i="2" s="1"/>
  <c r="Q90" i="2" s="1"/>
  <c r="P90" i="2"/>
  <c r="T90" i="2" s="1"/>
  <c r="N90" i="2" l="1"/>
  <c r="S90" i="2"/>
  <c r="R90" i="2" s="1"/>
  <c r="V90" i="2" s="1"/>
  <c r="O91" i="2" s="1"/>
  <c r="U90" i="2" l="1"/>
  <c r="W90" i="2" s="1"/>
  <c r="P91" i="2" s="1"/>
  <c r="N91" i="2" s="1"/>
  <c r="Q91" i="2"/>
  <c r="T91" i="2" l="1"/>
  <c r="S91" i="2" s="1"/>
  <c r="U91" i="2" s="1"/>
  <c r="W91" i="2" s="1"/>
  <c r="P92" i="2" l="1"/>
  <c r="T92" i="2" s="1"/>
  <c r="R91" i="2"/>
  <c r="V91" i="2" s="1"/>
  <c r="O92" i="2" s="1"/>
  <c r="N92" i="2" l="1"/>
  <c r="Q92" i="2"/>
  <c r="S92" i="2" l="1"/>
  <c r="R92" i="2" s="1"/>
  <c r="V92" i="2" s="1"/>
  <c r="O93" i="2" s="1"/>
  <c r="U92" i="2" l="1"/>
  <c r="W92" i="2" s="1"/>
  <c r="P93" i="2" s="1"/>
  <c r="N93" i="2" s="1"/>
  <c r="Q93" i="2"/>
  <c r="T93" i="2" l="1"/>
  <c r="S93" i="2" s="1"/>
  <c r="U93" i="2" s="1"/>
  <c r="W93" i="2" s="1"/>
  <c r="P94" i="2" l="1"/>
  <c r="T94" i="2" s="1"/>
  <c r="R93" i="2"/>
  <c r="V93" i="2" s="1"/>
  <c r="O94" i="2" s="1"/>
  <c r="Q94" i="2" l="1"/>
  <c r="N94" i="2"/>
  <c r="S94" i="2" l="1"/>
  <c r="R94" i="2" s="1"/>
  <c r="V94" i="2" s="1"/>
  <c r="O95" i="2" s="1"/>
  <c r="U94" i="2" l="1"/>
  <c r="W94" i="2" s="1"/>
  <c r="P95" i="2" s="1"/>
  <c r="N95" i="2" s="1"/>
  <c r="Q95" i="2"/>
  <c r="T95" i="2" l="1"/>
  <c r="S95" i="2" s="1"/>
  <c r="U95" i="2" s="1"/>
  <c r="W95" i="2" s="1"/>
  <c r="R95" i="2" l="1"/>
  <c r="V95" i="2" s="1"/>
  <c r="O96" i="2" s="1"/>
  <c r="Q96" i="2" s="1"/>
  <c r="P96" i="2"/>
  <c r="N96" i="2" l="1"/>
  <c r="T96" i="2"/>
  <c r="S96" i="2" s="1"/>
  <c r="R96" i="2" s="1"/>
  <c r="V96" i="2" s="1"/>
  <c r="O97" i="2" s="1"/>
  <c r="Q97" i="2" s="1"/>
  <c r="U96" i="2" l="1"/>
  <c r="W96" i="2" s="1"/>
  <c r="P97" i="2" s="1"/>
  <c r="N97" i="2" s="1"/>
  <c r="T97" i="2" l="1"/>
  <c r="S97" i="2" s="1"/>
  <c r="U97" i="2" s="1"/>
  <c r="W97" i="2" s="1"/>
  <c r="R97" i="2" l="1"/>
  <c r="V97" i="2" s="1"/>
  <c r="O98" i="2" s="1"/>
  <c r="Q98" i="2" s="1"/>
  <c r="P98" i="2"/>
  <c r="N98" i="2" l="1"/>
  <c r="T98" i="2"/>
  <c r="S98" i="2" s="1"/>
  <c r="U98" i="2" s="1"/>
  <c r="W98" i="2" s="1"/>
  <c r="R98" i="2" l="1"/>
  <c r="V98" i="2" s="1"/>
  <c r="O99" i="2" s="1"/>
  <c r="Q99" i="2" s="1"/>
  <c r="P99" i="2"/>
  <c r="N99" i="2" l="1"/>
  <c r="T99" i="2"/>
  <c r="S99" i="2" s="1"/>
  <c r="U99" i="2" l="1"/>
  <c r="W99" i="2" s="1"/>
  <c r="R99" i="2"/>
  <c r="V99" i="2" s="1"/>
  <c r="O100" i="2" s="1"/>
  <c r="Q100" i="2" l="1"/>
  <c r="P100" i="2"/>
  <c r="N100" i="2" s="1"/>
  <c r="T100" i="2" l="1"/>
  <c r="S100" i="2" s="1"/>
  <c r="R100" i="2" s="1"/>
  <c r="V100" i="2" s="1"/>
  <c r="O101" i="2" s="1"/>
  <c r="U100" i="2" l="1"/>
  <c r="W100" i="2" s="1"/>
  <c r="Q101" i="2"/>
  <c r="P101" i="2" l="1"/>
  <c r="N101" i="2" s="1"/>
  <c r="T101" i="2" l="1"/>
  <c r="S101" i="2" s="1"/>
  <c r="U101" i="2" s="1"/>
  <c r="W101" i="2" s="1"/>
  <c r="P102" i="2" l="1"/>
  <c r="T102" i="2" s="1"/>
  <c r="R101" i="2"/>
  <c r="V101" i="2" s="1"/>
  <c r="O102" i="2" s="1"/>
  <c r="Q102" i="2" l="1"/>
  <c r="N102" i="2"/>
  <c r="S102" i="2" l="1"/>
  <c r="R102" i="2" s="1"/>
  <c r="V102" i="2" s="1"/>
  <c r="O103" i="2" s="1"/>
  <c r="U102" i="2" l="1"/>
  <c r="W102" i="2" s="1"/>
  <c r="Q103" i="2"/>
  <c r="P103" i="2" l="1"/>
  <c r="N103" i="2" s="1"/>
  <c r="T103" i="2" l="1"/>
  <c r="S103" i="2" l="1"/>
  <c r="U103" i="2" s="1"/>
  <c r="W103" i="2" s="1"/>
  <c r="P104" i="2" s="1"/>
  <c r="T104" i="2" l="1"/>
  <c r="R103" i="2"/>
  <c r="V103" i="2" s="1"/>
  <c r="O104" i="2" s="1"/>
  <c r="Q104" i="2" s="1"/>
  <c r="S104" i="2" l="1"/>
  <c r="R104" i="2" s="1"/>
  <c r="V104" i="2" s="1"/>
  <c r="O105" i="2" s="1"/>
  <c r="Q105" i="2" s="1"/>
  <c r="N104" i="2"/>
  <c r="U104" i="2" l="1"/>
  <c r="W104" i="2" s="1"/>
  <c r="P105" i="2" s="1"/>
  <c r="N105" i="2" s="1"/>
  <c r="T105" i="2" l="1"/>
  <c r="S105" i="2" s="1"/>
  <c r="U105" i="2" s="1"/>
  <c r="W105" i="2" s="1"/>
  <c r="P106" i="2" s="1"/>
  <c r="T106" i="2" s="1"/>
  <c r="R105" i="2" l="1"/>
  <c r="V105" i="2" s="1"/>
  <c r="O106" i="2" s="1"/>
  <c r="N106" i="2" s="1"/>
  <c r="Q106" i="2" l="1"/>
  <c r="S106" i="2" s="1"/>
  <c r="R106" i="2" s="1"/>
  <c r="V106" i="2" s="1"/>
  <c r="O107" i="2" s="1"/>
  <c r="U106" i="2" l="1"/>
  <c r="W106" i="2" s="1"/>
  <c r="Q107" i="2"/>
  <c r="P107" i="2" l="1"/>
  <c r="N107" i="2" s="1"/>
  <c r="T107" i="2" l="1"/>
  <c r="S107" i="2" s="1"/>
  <c r="U107" i="2" s="1"/>
  <c r="W107" i="2" s="1"/>
  <c r="P108" i="2" l="1"/>
  <c r="T108" i="2" s="1"/>
  <c r="R107" i="2"/>
  <c r="V107" i="2" s="1"/>
  <c r="O108" i="2" s="1"/>
  <c r="Q108" i="2" l="1"/>
  <c r="N108" i="2"/>
  <c r="S108" i="2" l="1"/>
  <c r="R108" i="2" s="1"/>
  <c r="V108" i="2" s="1"/>
  <c r="O109" i="2" s="1"/>
  <c r="U108" i="2" l="1"/>
  <c r="W108" i="2" s="1"/>
  <c r="P109" i="2" s="1"/>
  <c r="N109" i="2" s="1"/>
  <c r="Q109" i="2"/>
  <c r="T109" i="2" l="1"/>
  <c r="S109" i="2" s="1"/>
  <c r="U109" i="2" s="1"/>
  <c r="W109" i="2" s="1"/>
  <c r="P110" i="2" l="1"/>
  <c r="T110" i="2" s="1"/>
  <c r="R109" i="2"/>
  <c r="V109" i="2" s="1"/>
  <c r="O110" i="2" s="1"/>
  <c r="Q110" i="2" l="1"/>
  <c r="N110" i="2"/>
  <c r="S110" i="2" l="1"/>
  <c r="R110" i="2" s="1"/>
  <c r="V110" i="2" s="1"/>
  <c r="O111" i="2" s="1"/>
  <c r="U110" i="2" l="1"/>
  <c r="W110" i="2" s="1"/>
  <c r="P111" i="2" s="1"/>
  <c r="N111" i="2" s="1"/>
  <c r="Q111" i="2"/>
  <c r="T111" i="2" l="1"/>
  <c r="S111" i="2" s="1"/>
  <c r="U111" i="2" s="1"/>
  <c r="W111" i="2" s="1"/>
  <c r="P112" i="2" l="1"/>
  <c r="T112" i="2" s="1"/>
  <c r="R111" i="2"/>
  <c r="V111" i="2" s="1"/>
  <c r="O112" i="2" s="1"/>
  <c r="N112" i="2" l="1"/>
  <c r="Q112" i="2"/>
  <c r="S112" i="2" l="1"/>
  <c r="R112" i="2" s="1"/>
  <c r="V112" i="2" s="1"/>
  <c r="O113" i="2" s="1"/>
  <c r="Q113" i="2" s="1"/>
  <c r="U112" i="2" l="1"/>
  <c r="W112" i="2" s="1"/>
  <c r="P113" i="2" l="1"/>
  <c r="N113" i="2" s="1"/>
  <c r="T113" i="2" l="1"/>
  <c r="S113" i="2" s="1"/>
  <c r="U113" i="2" s="1"/>
  <c r="W113" i="2" s="1"/>
  <c r="P114" i="2" s="1"/>
  <c r="R113" i="2" l="1"/>
  <c r="V113" i="2" s="1"/>
  <c r="O114" i="2" s="1"/>
  <c r="N114" i="2" s="1"/>
  <c r="T114" i="2"/>
  <c r="Q114" i="2" l="1"/>
  <c r="S114" i="2" s="1"/>
  <c r="R114" i="2" s="1"/>
  <c r="V114" i="2" s="1"/>
  <c r="O115" i="2" s="1"/>
  <c r="Q115" i="2" s="1"/>
  <c r="U114" i="2" l="1"/>
  <c r="W114" i="2" s="1"/>
  <c r="P115" i="2" s="1"/>
  <c r="N115" i="2" s="1"/>
  <c r="T115" i="2" l="1"/>
  <c r="S115" i="2" s="1"/>
  <c r="U115" i="2" s="1"/>
  <c r="W115" i="2" s="1"/>
  <c r="P116" i="2" l="1"/>
  <c r="T116" i="2" s="1"/>
  <c r="R115" i="2"/>
  <c r="V115" i="2" s="1"/>
  <c r="O116" i="2" s="1"/>
  <c r="Q116" i="2" l="1"/>
  <c r="N116" i="2"/>
  <c r="S116" i="2" l="1"/>
  <c r="R116" i="2" s="1"/>
  <c r="V116" i="2" s="1"/>
  <c r="O117" i="2" s="1"/>
  <c r="U116" i="2" l="1"/>
  <c r="W116" i="2" s="1"/>
  <c r="P117" i="2" s="1"/>
  <c r="N117" i="2" s="1"/>
  <c r="Q117" i="2"/>
  <c r="T117" i="2" l="1"/>
  <c r="S117" i="2" s="1"/>
  <c r="U117" i="2" s="1"/>
  <c r="W117" i="2" s="1"/>
  <c r="P118" i="2" l="1"/>
  <c r="T118" i="2" s="1"/>
  <c r="R117" i="2"/>
  <c r="V117" i="2" s="1"/>
  <c r="O118" i="2" s="1"/>
  <c r="N118" i="2" l="1"/>
  <c r="Q118" i="2"/>
  <c r="S118" i="2" l="1"/>
  <c r="R118" i="2" s="1"/>
  <c r="V118" i="2" s="1"/>
  <c r="O119" i="2" s="1"/>
  <c r="U118" i="2" l="1"/>
  <c r="W118" i="2" s="1"/>
  <c r="Q119" i="2"/>
  <c r="P119" i="2" l="1"/>
  <c r="T119" i="2" l="1"/>
  <c r="S119" i="2" s="1"/>
  <c r="N119" i="2"/>
  <c r="R119" i="2" l="1"/>
  <c r="V119" i="2" s="1"/>
  <c r="O120" i="2" s="1"/>
  <c r="Q120" i="2" s="1"/>
  <c r="U119" i="2"/>
  <c r="W119" i="2" s="1"/>
  <c r="P120" i="2" l="1"/>
  <c r="N120" i="2" s="1"/>
  <c r="T120" i="2" l="1"/>
  <c r="S120" i="2" s="1"/>
  <c r="R120" i="2" s="1"/>
  <c r="V120" i="2" s="1"/>
  <c r="O121" i="2" s="1"/>
  <c r="Q121" i="2" s="1"/>
  <c r="U120" i="2" l="1"/>
  <c r="W120" i="2" s="1"/>
  <c r="P121" i="2" s="1"/>
  <c r="T121" i="2" l="1"/>
  <c r="S121" i="2" s="1"/>
  <c r="U121" i="2" s="1"/>
  <c r="W121" i="2" s="1"/>
  <c r="N121" i="2"/>
  <c r="P122" i="2" l="1"/>
  <c r="R121" i="2"/>
  <c r="V121" i="2" s="1"/>
  <c r="O122" i="2" s="1"/>
  <c r="N122" i="2" l="1"/>
  <c r="Q122" i="2"/>
  <c r="T122" i="2"/>
  <c r="S122" i="2" l="1"/>
  <c r="U122" i="2" s="1"/>
  <c r="W122" i="2" s="1"/>
  <c r="P123" i="2" l="1"/>
  <c r="R122" i="2"/>
  <c r="V122" i="2" s="1"/>
  <c r="O123" i="2" s="1"/>
  <c r="N123" i="2" l="1"/>
  <c r="Q123" i="2"/>
  <c r="T123" i="2"/>
  <c r="S123" i="2" l="1"/>
  <c r="R123" i="2" s="1"/>
  <c r="V123" i="2" s="1"/>
  <c r="O124" i="2" s="1"/>
  <c r="U123" i="2" l="1"/>
  <c r="W123" i="2" s="1"/>
  <c r="Q124" i="2"/>
  <c r="P124" i="2" l="1"/>
  <c r="N124" i="2" s="1"/>
  <c r="T124" i="2" l="1"/>
  <c r="S124" i="2" s="1"/>
  <c r="U124" i="2" s="1"/>
  <c r="W124" i="2" s="1"/>
  <c r="R124" i="2" l="1"/>
  <c r="V124" i="2" s="1"/>
  <c r="O125" i="2" s="1"/>
  <c r="Q125" i="2" s="1"/>
  <c r="P125" i="2"/>
  <c r="N125" i="2" l="1"/>
  <c r="T125" i="2"/>
  <c r="S125" i="2" s="1"/>
  <c r="U125" i="2" l="1"/>
  <c r="W125" i="2" s="1"/>
  <c r="P126" i="2" s="1"/>
  <c r="R125" i="2"/>
  <c r="V125" i="2" s="1"/>
  <c r="O126" i="2" s="1"/>
  <c r="Q126" i="2" s="1"/>
  <c r="N126" i="2" l="1"/>
  <c r="T126" i="2"/>
  <c r="S126" i="2" s="1"/>
  <c r="R126" i="2" l="1"/>
  <c r="V126" i="2" s="1"/>
  <c r="O127" i="2" s="1"/>
  <c r="Q127" i="2" s="1"/>
  <c r="U126" i="2"/>
  <c r="W126" i="2" s="1"/>
  <c r="P127" i="2" s="1"/>
  <c r="N127" i="2" l="1"/>
  <c r="T127" i="2"/>
  <c r="S127" i="2" s="1"/>
  <c r="U127" i="2" s="1"/>
  <c r="W127" i="2" s="1"/>
  <c r="R127" i="2" l="1"/>
  <c r="V127" i="2" s="1"/>
  <c r="O128" i="2" s="1"/>
  <c r="Q128" i="2" s="1"/>
  <c r="P128" i="2"/>
  <c r="T128" i="2" s="1"/>
  <c r="N128" i="2" l="1"/>
  <c r="S128" i="2"/>
  <c r="R128" i="2" s="1"/>
  <c r="V128" i="2" s="1"/>
  <c r="O129" i="2" s="1"/>
  <c r="U128" i="2" l="1"/>
  <c r="W128" i="2" s="1"/>
  <c r="Q129" i="2"/>
  <c r="P129" i="2" l="1"/>
  <c r="N129" i="2" s="1"/>
  <c r="T129" i="2" l="1"/>
  <c r="S129" i="2" s="1"/>
  <c r="U129" i="2" s="1"/>
  <c r="W129" i="2" s="1"/>
  <c r="P130" i="2" s="1"/>
  <c r="T130" i="2" s="1"/>
  <c r="R129" i="2" l="1"/>
  <c r="V129" i="2" s="1"/>
  <c r="O130" i="2" s="1"/>
  <c r="N130" i="2" s="1"/>
  <c r="Q130" i="2" l="1"/>
  <c r="S130" i="2" s="1"/>
  <c r="R130" i="2" s="1"/>
  <c r="V130" i="2" s="1"/>
  <c r="O131" i="2" s="1"/>
  <c r="U130" i="2" l="1"/>
  <c r="W130" i="2" s="1"/>
  <c r="P131" i="2" s="1"/>
  <c r="N131" i="2" s="1"/>
  <c r="Q131" i="2"/>
  <c r="T131" i="2" l="1"/>
  <c r="S131" i="2" s="1"/>
  <c r="U131" i="2" l="1"/>
  <c r="W131" i="2" s="1"/>
  <c r="R131" i="2"/>
  <c r="V131" i="2" s="1"/>
  <c r="O132" i="2" s="1"/>
  <c r="Q132" i="2" l="1"/>
  <c r="P132" i="2"/>
  <c r="N132" i="2" s="1"/>
  <c r="T132" i="2" l="1"/>
  <c r="S132" i="2" s="1"/>
  <c r="R132" i="2" s="1"/>
  <c r="V132" i="2" s="1"/>
  <c r="O133" i="2" s="1"/>
  <c r="U132" i="2" l="1"/>
  <c r="W132" i="2" s="1"/>
  <c r="P133" i="2" s="1"/>
  <c r="N133" i="2" s="1"/>
  <c r="Q133" i="2"/>
  <c r="T133" i="2" l="1"/>
  <c r="S133" i="2" s="1"/>
  <c r="U133" i="2" s="1"/>
  <c r="W133" i="2" s="1"/>
  <c r="R133" i="2" l="1"/>
  <c r="V133" i="2" s="1"/>
  <c r="O134" i="2" s="1"/>
  <c r="Q134" i="2" s="1"/>
  <c r="P134" i="2"/>
  <c r="T134" i="2" s="1"/>
  <c r="N134" i="2" l="1"/>
  <c r="S134" i="2"/>
  <c r="R134" i="2" s="1"/>
  <c r="V134" i="2" s="1"/>
  <c r="O135" i="2" s="1"/>
  <c r="U134" i="2" l="1"/>
  <c r="W134" i="2" s="1"/>
  <c r="P135" i="2" s="1"/>
  <c r="N135" i="2" s="1"/>
  <c r="Q135" i="2"/>
  <c r="T135" i="2" l="1"/>
  <c r="S135" i="2" s="1"/>
  <c r="U135" i="2" s="1"/>
  <c r="W135" i="2" s="1"/>
  <c r="R135" i="2" l="1"/>
  <c r="V135" i="2" s="1"/>
  <c r="O136" i="2" s="1"/>
  <c r="Q136" i="2" s="1"/>
  <c r="P136" i="2"/>
  <c r="N136" i="2" l="1"/>
  <c r="T136" i="2"/>
  <c r="S136" i="2" s="1"/>
  <c r="R136" i="2" s="1"/>
  <c r="V136" i="2" s="1"/>
  <c r="O137" i="2" s="1"/>
  <c r="U136" i="2" l="1"/>
  <c r="W136" i="2" s="1"/>
  <c r="Q137" i="2"/>
  <c r="P137" i="2" l="1"/>
  <c r="N137" i="2" s="1"/>
  <c r="T137" i="2" l="1"/>
  <c r="S137" i="2" s="1"/>
  <c r="U137" i="2" s="1"/>
  <c r="W137" i="2" s="1"/>
  <c r="P138" i="2" s="1"/>
  <c r="T138" i="2" s="1"/>
  <c r="R137" i="2" l="1"/>
  <c r="V137" i="2" s="1"/>
  <c r="O138" i="2" s="1"/>
  <c r="N138" i="2" s="1"/>
  <c r="Q138" i="2" l="1"/>
  <c r="S138" i="2" s="1"/>
  <c r="R138" i="2" s="1"/>
  <c r="V138" i="2" s="1"/>
  <c r="O139" i="2" s="1"/>
  <c r="U138" i="2" l="1"/>
  <c r="W138" i="2" s="1"/>
  <c r="P139" i="2" s="1"/>
  <c r="N139" i="2" s="1"/>
  <c r="Q139" i="2"/>
  <c r="T139" i="2" l="1"/>
  <c r="S139" i="2" s="1"/>
  <c r="U139" i="2" s="1"/>
  <c r="W139" i="2" s="1"/>
  <c r="R139" i="2" l="1"/>
  <c r="V139" i="2" s="1"/>
  <c r="O140" i="2" s="1"/>
  <c r="Q140" i="2" s="1"/>
  <c r="P140" i="2"/>
  <c r="T140" i="2" s="1"/>
  <c r="N140" i="2" l="1"/>
  <c r="S140" i="2"/>
  <c r="R140" i="2" s="1"/>
  <c r="V140" i="2" s="1"/>
  <c r="O141" i="2" s="1"/>
  <c r="Q141" i="2" s="1"/>
  <c r="U140" i="2" l="1"/>
  <c r="W140" i="2" s="1"/>
  <c r="P141" i="2" l="1"/>
  <c r="N141" i="2" s="1"/>
  <c r="T141" i="2" l="1"/>
  <c r="S141" i="2" s="1"/>
  <c r="U141" i="2" s="1"/>
  <c r="W141" i="2" s="1"/>
  <c r="R141" i="2" l="1"/>
  <c r="V141" i="2" s="1"/>
  <c r="O142" i="2" s="1"/>
  <c r="Q142" i="2" s="1"/>
  <c r="P142" i="2"/>
  <c r="T142" i="2" s="1"/>
  <c r="N142" i="2" l="1"/>
  <c r="S142" i="2"/>
  <c r="R142" i="2" s="1"/>
  <c r="V142" i="2" s="1"/>
  <c r="O143" i="2" s="1"/>
  <c r="U142" i="2" l="1"/>
  <c r="W142" i="2" s="1"/>
  <c r="Q143" i="2"/>
  <c r="P143" i="2" l="1"/>
  <c r="N143" i="2" s="1"/>
  <c r="T143" i="2" l="1"/>
  <c r="S143" i="2" s="1"/>
  <c r="U143" i="2" l="1"/>
  <c r="W143" i="2" s="1"/>
  <c r="R143" i="2"/>
  <c r="V143" i="2" s="1"/>
  <c r="O144" i="2" s="1"/>
  <c r="Q144" i="2" l="1"/>
  <c r="P144" i="2"/>
  <c r="N144" i="2" s="1"/>
  <c r="T144" i="2" l="1"/>
  <c r="S144" i="2" s="1"/>
  <c r="R144" i="2" s="1"/>
  <c r="V144" i="2" s="1"/>
  <c r="O145" i="2" s="1"/>
  <c r="Q145" i="2" s="1"/>
  <c r="U144" i="2" l="1"/>
  <c r="W144" i="2" s="1"/>
  <c r="P145" i="2" s="1"/>
  <c r="N145" i="2" l="1"/>
  <c r="T145" i="2"/>
  <c r="S145" i="2" s="1"/>
  <c r="R145" i="2" s="1"/>
  <c r="V145" i="2" s="1"/>
  <c r="O146" i="2" s="1"/>
  <c r="Q146" i="2" s="1"/>
  <c r="U145" i="2" l="1"/>
  <c r="W145" i="2" s="1"/>
  <c r="P146" i="2" s="1"/>
  <c r="N146" i="2" s="1"/>
  <c r="T146" i="2" l="1"/>
  <c r="S146" i="2" s="1"/>
  <c r="U146" i="2" s="1"/>
  <c r="W146" i="2" s="1"/>
  <c r="R146" i="2" l="1"/>
  <c r="V146" i="2" s="1"/>
  <c r="O147" i="2" s="1"/>
  <c r="Q147" i="2" s="1"/>
  <c r="P147" i="2"/>
  <c r="N147" i="2" l="1"/>
  <c r="T147" i="2"/>
  <c r="S147" i="2" s="1"/>
  <c r="U147" i="2" s="1"/>
  <c r="W147" i="2" s="1"/>
  <c r="P148" i="2" l="1"/>
  <c r="T148" i="2" s="1"/>
  <c r="R147" i="2"/>
  <c r="V147" i="2" s="1"/>
  <c r="O148" i="2" s="1"/>
  <c r="Q148" i="2" l="1"/>
  <c r="N148" i="2"/>
  <c r="S148" i="2" l="1"/>
  <c r="R148" i="2" s="1"/>
  <c r="V148" i="2" s="1"/>
  <c r="O149" i="2" s="1"/>
  <c r="Q149" i="2" l="1"/>
  <c r="U148" i="2"/>
  <c r="W148" i="2" s="1"/>
  <c r="P149" i="2" l="1"/>
  <c r="N149" i="2" s="1"/>
  <c r="T149" i="2" l="1"/>
  <c r="S149" i="2" s="1"/>
  <c r="U149" i="2" s="1"/>
  <c r="W149" i="2" s="1"/>
  <c r="R149" i="2" l="1"/>
  <c r="V149" i="2" s="1"/>
  <c r="O150" i="2" s="1"/>
  <c r="Q150" i="2" s="1"/>
  <c r="P150" i="2"/>
  <c r="T150" i="2" s="1"/>
  <c r="N150" i="2" l="1"/>
  <c r="S150" i="2"/>
  <c r="R150" i="2" s="1"/>
  <c r="V150" i="2" s="1"/>
  <c r="O151" i="2" s="1"/>
  <c r="U150" i="2" l="1"/>
  <c r="W150" i="2" s="1"/>
  <c r="P151" i="2" s="1"/>
  <c r="N151" i="2" s="1"/>
  <c r="Q151" i="2"/>
  <c r="T151" i="2" l="1"/>
  <c r="S151" i="2" s="1"/>
  <c r="U151" i="2" s="1"/>
  <c r="W151" i="2" s="1"/>
  <c r="R151" i="2" l="1"/>
  <c r="V151" i="2" s="1"/>
  <c r="O152" i="2" s="1"/>
  <c r="Q152" i="2" s="1"/>
  <c r="P152" i="2"/>
  <c r="N152" i="2" l="1"/>
  <c r="T152" i="2"/>
  <c r="S152" i="2" s="1"/>
  <c r="R152" i="2" l="1"/>
  <c r="V152" i="2" s="1"/>
  <c r="O153" i="2" s="1"/>
  <c r="Q153" i="2" s="1"/>
  <c r="U152" i="2"/>
  <c r="W152" i="2" s="1"/>
  <c r="P153" i="2" s="1"/>
  <c r="N153" i="2" l="1"/>
  <c r="T153" i="2"/>
  <c r="S153" i="2" s="1"/>
  <c r="R153" i="2" s="1"/>
  <c r="V153" i="2" s="1"/>
  <c r="O154" i="2" s="1"/>
  <c r="Q154" i="2" s="1"/>
  <c r="U153" i="2" l="1"/>
  <c r="W153" i="2" s="1"/>
  <c r="P154" i="2" s="1"/>
  <c r="N154" i="2" l="1"/>
  <c r="T154" i="2"/>
  <c r="S154" i="2" s="1"/>
  <c r="U154" i="2" s="1"/>
  <c r="W154" i="2" s="1"/>
  <c r="R154" i="2" l="1"/>
  <c r="V154" i="2" s="1"/>
  <c r="O155" i="2" s="1"/>
  <c r="Q155" i="2" s="1"/>
  <c r="P155" i="2"/>
  <c r="N155" i="2" l="1"/>
  <c r="T155" i="2"/>
  <c r="S155" i="2" s="1"/>
  <c r="R155" i="2" l="1"/>
  <c r="V155" i="2" s="1"/>
  <c r="O156" i="2" s="1"/>
  <c r="U155" i="2"/>
  <c r="W155" i="2" s="1"/>
  <c r="P156" i="2" l="1"/>
  <c r="N156" i="2" s="1"/>
  <c r="Q156" i="2"/>
  <c r="T156" i="2" l="1"/>
  <c r="S156" i="2" s="1"/>
  <c r="U156" i="2" s="1"/>
  <c r="W156" i="2" s="1"/>
  <c r="P157" i="2" l="1"/>
  <c r="T157" i="2" s="1"/>
  <c r="R156" i="2"/>
  <c r="V156" i="2" s="1"/>
  <c r="O157" i="2" s="1"/>
  <c r="N157" i="2" l="1"/>
  <c r="Q157" i="2"/>
  <c r="S157" i="2" l="1"/>
  <c r="R157" i="2" s="1"/>
  <c r="V157" i="2" s="1"/>
  <c r="O158" i="2" s="1"/>
  <c r="U157" i="2" l="1"/>
  <c r="W157" i="2" s="1"/>
  <c r="Q158" i="2"/>
  <c r="P158" i="2" l="1"/>
  <c r="N158" i="2" s="1"/>
  <c r="T158" i="2" l="1"/>
  <c r="S158" i="2" s="1"/>
  <c r="U158" i="2" s="1"/>
  <c r="W158" i="2" s="1"/>
  <c r="P159" i="2" l="1"/>
  <c r="T159" i="2" s="1"/>
  <c r="R158" i="2"/>
  <c r="V158" i="2" s="1"/>
  <c r="O159" i="2" s="1"/>
  <c r="Q159" i="2" l="1"/>
  <c r="N159" i="2"/>
  <c r="S159" i="2" l="1"/>
  <c r="R159" i="2" s="1"/>
  <c r="V159" i="2" s="1"/>
  <c r="O160" i="2" s="1"/>
  <c r="U159" i="2" l="1"/>
  <c r="W159" i="2" s="1"/>
  <c r="P160" i="2" s="1"/>
  <c r="N160" i="2" s="1"/>
  <c r="Q160" i="2"/>
  <c r="T160" i="2" l="1"/>
  <c r="S160" i="2" s="1"/>
  <c r="U160" i="2" s="1"/>
  <c r="W160" i="2" s="1"/>
  <c r="R160" i="2" l="1"/>
  <c r="V160" i="2" s="1"/>
  <c r="O161" i="2" s="1"/>
  <c r="Q161" i="2" s="1"/>
  <c r="P161" i="2"/>
  <c r="T161" i="2" s="1"/>
  <c r="N161" i="2" l="1"/>
  <c r="S161" i="2"/>
  <c r="R161" i="2" s="1"/>
  <c r="V161" i="2" s="1"/>
  <c r="O162" i="2" s="1"/>
  <c r="U161" i="2" l="1"/>
  <c r="W161" i="2" s="1"/>
  <c r="P162" i="2" s="1"/>
  <c r="N162" i="2" s="1"/>
  <c r="Q162" i="2"/>
  <c r="T162" i="2" l="1"/>
  <c r="S162" i="2" s="1"/>
  <c r="U162" i="2" s="1"/>
  <c r="W162" i="2" s="1"/>
  <c r="P163" i="2" l="1"/>
  <c r="T163" i="2" s="1"/>
  <c r="R162" i="2"/>
  <c r="V162" i="2" s="1"/>
  <c r="O163" i="2" s="1"/>
  <c r="N163" i="2" l="1"/>
  <c r="Q163" i="2"/>
  <c r="S163" i="2" l="1"/>
  <c r="R163" i="2" s="1"/>
  <c r="V163" i="2" s="1"/>
  <c r="O164" i="2" s="1"/>
  <c r="Q164" i="2" s="1"/>
  <c r="U163" i="2" l="1"/>
  <c r="W163" i="2" s="1"/>
  <c r="P164" i="2" l="1"/>
  <c r="N164" i="2" s="1"/>
  <c r="T164" i="2" l="1"/>
  <c r="S164" i="2" s="1"/>
  <c r="U164" i="2" s="1"/>
  <c r="W164" i="2" s="1"/>
  <c r="R164" i="2" l="1"/>
  <c r="V164" i="2" s="1"/>
  <c r="O165" i="2" s="1"/>
  <c r="P165" i="2"/>
  <c r="T165" i="2" s="1"/>
  <c r="N165" i="2" l="1"/>
  <c r="Q165" i="2"/>
  <c r="S165" i="2" l="1"/>
  <c r="R165" i="2" s="1"/>
  <c r="V165" i="2" s="1"/>
  <c r="O166" i="2" s="1"/>
  <c r="U165" i="2" l="1"/>
  <c r="W165" i="2" s="1"/>
  <c r="Q166" i="2"/>
  <c r="P166" i="2" l="1"/>
  <c r="N166" i="2" s="1"/>
  <c r="T166" i="2" l="1"/>
  <c r="S166" i="2" s="1"/>
  <c r="U166" i="2" s="1"/>
  <c r="W166" i="2" s="1"/>
  <c r="P167" i="2" s="1"/>
  <c r="R166" i="2" l="1"/>
  <c r="V166" i="2" s="1"/>
  <c r="O167" i="2" s="1"/>
  <c r="Q167" i="2" s="1"/>
  <c r="T167" i="2"/>
  <c r="N167" i="2" l="1"/>
  <c r="S167" i="2"/>
  <c r="R167" i="2" s="1"/>
  <c r="V167" i="2" s="1"/>
  <c r="O168" i="2" s="1"/>
  <c r="Q168" i="2" s="1"/>
  <c r="U167" i="2" l="1"/>
  <c r="W167" i="2" s="1"/>
  <c r="P168" i="2" s="1"/>
  <c r="N168" i="2" s="1"/>
  <c r="T168" i="2" l="1"/>
  <c r="S168" i="2" s="1"/>
  <c r="U168" i="2" s="1"/>
  <c r="W168" i="2" s="1"/>
  <c r="P169" i="2" s="1"/>
  <c r="T169" i="2" s="1"/>
  <c r="R168" i="2" l="1"/>
  <c r="V168" i="2" s="1"/>
  <c r="O169" i="2" s="1"/>
  <c r="Q169" i="2" s="1"/>
  <c r="S169" i="2" s="1"/>
  <c r="R169" i="2" s="1"/>
  <c r="V169" i="2" s="1"/>
  <c r="O170" i="2" s="1"/>
  <c r="N169" i="2" l="1"/>
  <c r="U169" i="2"/>
  <c r="W169" i="2" s="1"/>
  <c r="Q170" i="2"/>
  <c r="P170" i="2" l="1"/>
  <c r="N170" i="2" s="1"/>
  <c r="T170" i="2" l="1"/>
  <c r="S170" i="2" s="1"/>
  <c r="U170" i="2" s="1"/>
  <c r="W170" i="2" s="1"/>
  <c r="P171" i="2" s="1"/>
  <c r="T171" i="2" s="1"/>
  <c r="R170" i="2" l="1"/>
  <c r="V170" i="2" s="1"/>
  <c r="O171" i="2" s="1"/>
  <c r="N171" i="2" s="1"/>
  <c r="Q171" i="2" l="1"/>
  <c r="S171" i="2" s="1"/>
  <c r="R171" i="2" s="1"/>
  <c r="V171" i="2" s="1"/>
  <c r="O172" i="2" s="1"/>
  <c r="U171" i="2" l="1"/>
  <c r="W171" i="2" s="1"/>
  <c r="Q172" i="2"/>
  <c r="P172" i="2" l="1"/>
  <c r="T172" i="2" l="1"/>
  <c r="S172" i="2" s="1"/>
  <c r="N172" i="2"/>
  <c r="R172" i="2" l="1"/>
  <c r="V172" i="2" s="1"/>
  <c r="O173" i="2" s="1"/>
  <c r="Q173" i="2" s="1"/>
  <c r="U172" i="2"/>
  <c r="W172" i="2" s="1"/>
  <c r="P173" i="2" l="1"/>
  <c r="N173" i="2" s="1"/>
  <c r="T173" i="2" l="1"/>
  <c r="S173" i="2" s="1"/>
  <c r="U173" i="2" s="1"/>
  <c r="W173" i="2" s="1"/>
  <c r="R173" i="2" l="1"/>
  <c r="V173" i="2" s="1"/>
  <c r="O174" i="2" s="1"/>
  <c r="Q174" i="2" s="1"/>
  <c r="P174" i="2"/>
  <c r="N174" i="2" l="1"/>
  <c r="T174" i="2"/>
  <c r="S174" i="2" s="1"/>
  <c r="U174" i="2" s="1"/>
  <c r="W174" i="2" s="1"/>
  <c r="P175" i="2" l="1"/>
  <c r="R174" i="2"/>
  <c r="V174" i="2" s="1"/>
  <c r="O175" i="2" s="1"/>
  <c r="Q175" i="2" l="1"/>
  <c r="N175" i="2"/>
  <c r="T175" i="2"/>
  <c r="S175" i="2" l="1"/>
  <c r="R175" i="2" s="1"/>
  <c r="V175" i="2" s="1"/>
  <c r="O176" i="2" s="1"/>
  <c r="Q176" i="2" s="1"/>
  <c r="U175" i="2" l="1"/>
  <c r="W175" i="2" s="1"/>
  <c r="P176" i="2" s="1"/>
  <c r="N176" i="2" s="1"/>
  <c r="T176" i="2" l="1"/>
  <c r="S176" i="2" s="1"/>
  <c r="U176" i="2" s="1"/>
  <c r="W176" i="2" s="1"/>
  <c r="P177" i="2" s="1"/>
  <c r="T177" i="2" s="1"/>
  <c r="R176" i="2" l="1"/>
  <c r="V176" i="2" s="1"/>
  <c r="O177" i="2" s="1"/>
  <c r="Q177" i="2" s="1"/>
  <c r="S177" i="2" s="1"/>
  <c r="R177" i="2" s="1"/>
  <c r="V177" i="2" s="1"/>
  <c r="O178" i="2" s="1"/>
  <c r="N177" i="2" l="1"/>
  <c r="U177" i="2"/>
  <c r="W177" i="2" s="1"/>
  <c r="Q178" i="2"/>
  <c r="P178" i="2" l="1"/>
  <c r="N178" i="2" s="1"/>
  <c r="T178" i="2" l="1"/>
  <c r="S178" i="2" s="1"/>
  <c r="U178" i="2" s="1"/>
  <c r="W178" i="2" s="1"/>
  <c r="P179" i="2" l="1"/>
  <c r="T179" i="2" s="1"/>
  <c r="R178" i="2"/>
  <c r="V178" i="2" s="1"/>
  <c r="O179" i="2" s="1"/>
  <c r="Q179" i="2" l="1"/>
  <c r="N179" i="2"/>
  <c r="S179" i="2" l="1"/>
  <c r="R179" i="2" s="1"/>
  <c r="V179" i="2" s="1"/>
  <c r="O180" i="2" s="1"/>
  <c r="U179" i="2" l="1"/>
  <c r="W179" i="2" s="1"/>
  <c r="Q180" i="2"/>
  <c r="P180" i="2" l="1"/>
  <c r="N180" i="2" s="1"/>
  <c r="T180" i="2" l="1"/>
  <c r="S180" i="2" s="1"/>
  <c r="U180" i="2" l="1"/>
  <c r="W180" i="2" s="1"/>
  <c r="R180" i="2"/>
  <c r="V180" i="2" s="1"/>
  <c r="O181" i="2" s="1"/>
  <c r="Q181" i="2" l="1"/>
  <c r="P181" i="2"/>
  <c r="N181" i="2" s="1"/>
  <c r="T181" i="2" l="1"/>
  <c r="S181" i="2" s="1"/>
  <c r="R181" i="2" s="1"/>
  <c r="V181" i="2" s="1"/>
  <c r="O182" i="2" s="1"/>
  <c r="U181" i="2" l="1"/>
  <c r="W181" i="2" s="1"/>
  <c r="Q182" i="2"/>
  <c r="P182" i="2" l="1"/>
  <c r="N182" i="2" s="1"/>
  <c r="T182" i="2" l="1"/>
  <c r="S182" i="2" s="1"/>
  <c r="U182" i="2" s="1"/>
  <c r="W182" i="2" s="1"/>
  <c r="R182" i="2" l="1"/>
  <c r="V182" i="2" s="1"/>
  <c r="O183" i="2" s="1"/>
  <c r="Q183" i="2" s="1"/>
  <c r="P183" i="2"/>
  <c r="T183" i="2" s="1"/>
  <c r="N183" i="2" l="1"/>
  <c r="S183" i="2"/>
  <c r="R183" i="2" s="1"/>
  <c r="V183" i="2" s="1"/>
  <c r="O184" i="2" s="1"/>
  <c r="U183" i="2" l="1"/>
  <c r="W183" i="2" s="1"/>
  <c r="Q184" i="2"/>
  <c r="P184" i="2" l="1"/>
  <c r="N184" i="2" s="1"/>
  <c r="T184" i="2" l="1"/>
  <c r="S184" i="2" l="1"/>
  <c r="U184" i="2" s="1"/>
  <c r="W184" i="2" s="1"/>
  <c r="R184" i="2" l="1"/>
  <c r="V184" i="2" s="1"/>
  <c r="O185" i="2" s="1"/>
  <c r="Q185" i="2" s="1"/>
  <c r="P185" i="2"/>
  <c r="N185" i="2" l="1"/>
  <c r="T185" i="2"/>
  <c r="S185" i="2" s="1"/>
  <c r="R185" i="2" l="1"/>
  <c r="V185" i="2" s="1"/>
  <c r="O186" i="2" s="1"/>
  <c r="Q186" i="2" s="1"/>
  <c r="U185" i="2"/>
  <c r="W185" i="2" s="1"/>
  <c r="P186" i="2" l="1"/>
  <c r="N186" i="2" s="1"/>
  <c r="T186" i="2" l="1"/>
  <c r="S186" i="2" s="1"/>
  <c r="U186" i="2" l="1"/>
  <c r="W186" i="2" s="1"/>
  <c r="R186" i="2"/>
  <c r="V186" i="2" s="1"/>
  <c r="O187" i="2" s="1"/>
  <c r="Q187" i="2" s="1"/>
  <c r="P187" i="2" l="1"/>
  <c r="N187" i="2" s="1"/>
  <c r="T187" i="2" l="1"/>
  <c r="S187" i="2" s="1"/>
  <c r="R187" i="2" l="1"/>
  <c r="V187" i="2" s="1"/>
  <c r="O188" i="2" s="1"/>
  <c r="Q188" i="2" s="1"/>
  <c r="U187" i="2"/>
  <c r="W187" i="2" s="1"/>
  <c r="P188" i="2" l="1"/>
  <c r="N188" i="2" s="1"/>
  <c r="T188" i="2" l="1"/>
  <c r="S188" i="2" l="1"/>
  <c r="U188" i="2" s="1"/>
  <c r="W188" i="2" s="1"/>
  <c r="P189" i="2" s="1"/>
  <c r="R188" i="2" l="1"/>
  <c r="V188" i="2" s="1"/>
  <c r="O189" i="2" s="1"/>
  <c r="Q189" i="2" s="1"/>
  <c r="T189" i="2"/>
  <c r="S189" i="2" l="1"/>
  <c r="U189" i="2" s="1"/>
  <c r="W189" i="2" s="1"/>
  <c r="P190" i="2" s="1"/>
  <c r="N189" i="2"/>
  <c r="R189" i="2" l="1"/>
  <c r="V189" i="2" s="1"/>
  <c r="O190" i="2" s="1"/>
  <c r="Q190" i="2" s="1"/>
  <c r="T190" i="2"/>
  <c r="S190" i="2" l="1"/>
  <c r="U190" i="2" s="1"/>
  <c r="W190" i="2" s="1"/>
  <c r="P191" i="2" s="1"/>
  <c r="N190" i="2"/>
  <c r="R190" i="2" l="1"/>
  <c r="V190" i="2" s="1"/>
  <c r="O191" i="2" s="1"/>
  <c r="Q191" i="2" s="1"/>
  <c r="T191" i="2"/>
  <c r="S191" i="2" l="1"/>
  <c r="R191" i="2" s="1"/>
  <c r="V191" i="2" s="1"/>
  <c r="O192" i="2" s="1"/>
  <c r="N191" i="2"/>
  <c r="U191" i="2" l="1"/>
  <c r="W191" i="2" s="1"/>
  <c r="P192" i="2" s="1"/>
  <c r="N192" i="2" s="1"/>
  <c r="Q192" i="2"/>
  <c r="T192" i="2" l="1"/>
  <c r="S192" i="2" s="1"/>
  <c r="U192" i="2" s="1"/>
  <c r="W192" i="2" s="1"/>
  <c r="R192" i="2" l="1"/>
  <c r="V192" i="2" s="1"/>
  <c r="O193" i="2" s="1"/>
  <c r="Q193" i="2" s="1"/>
  <c r="P193" i="2"/>
  <c r="N193" i="2" l="1"/>
  <c r="T193" i="2"/>
  <c r="S193" i="2" s="1"/>
  <c r="U193" i="2" s="1"/>
  <c r="W193" i="2" s="1"/>
  <c r="R193" i="2" l="1"/>
  <c r="V193" i="2" s="1"/>
  <c r="O194" i="2" s="1"/>
  <c r="Q194" i="2" s="1"/>
  <c r="P194" i="2"/>
  <c r="N194" i="2" l="1"/>
  <c r="T194" i="2"/>
  <c r="S194" i="2" s="1"/>
  <c r="R194" i="2" l="1"/>
  <c r="V194" i="2" s="1"/>
  <c r="O195" i="2" s="1"/>
  <c r="Q195" i="2" s="1"/>
  <c r="U194" i="2"/>
  <c r="W194" i="2" s="1"/>
  <c r="P195" i="2" l="1"/>
  <c r="N195" i="2" s="1"/>
  <c r="T195" i="2" l="1"/>
  <c r="S195" i="2" s="1"/>
  <c r="U195" i="2" s="1"/>
  <c r="W195" i="2" s="1"/>
  <c r="R195" i="2" l="1"/>
  <c r="V195" i="2" s="1"/>
  <c r="O196" i="2" s="1"/>
  <c r="Q196" i="2" s="1"/>
  <c r="P196" i="2"/>
  <c r="N196" i="2" l="1"/>
  <c r="T196" i="2"/>
  <c r="S196" i="2" s="1"/>
  <c r="R196" i="2" l="1"/>
  <c r="V196" i="2" s="1"/>
  <c r="O197" i="2" s="1"/>
  <c r="Q197" i="2" s="1"/>
  <c r="U196" i="2"/>
  <c r="W196" i="2" s="1"/>
  <c r="P197" i="2" s="1"/>
  <c r="N197" i="2" l="1"/>
  <c r="T197" i="2"/>
  <c r="S197" i="2" s="1"/>
  <c r="U197" i="2" s="1"/>
  <c r="W197" i="2" s="1"/>
  <c r="R197" i="2" l="1"/>
  <c r="V197" i="2" s="1"/>
  <c r="O198" i="2" s="1"/>
  <c r="Q198" i="2" s="1"/>
  <c r="P198" i="2"/>
  <c r="N198" i="2" l="1"/>
  <c r="T198" i="2"/>
  <c r="S198" i="2" s="1"/>
  <c r="R198" i="2" l="1"/>
  <c r="V198" i="2" s="1"/>
  <c r="O199" i="2" s="1"/>
  <c r="Q199" i="2" s="1"/>
  <c r="U198" i="2"/>
  <c r="W198" i="2" s="1"/>
  <c r="P199" i="2" l="1"/>
  <c r="N199" i="2" s="1"/>
  <c r="T199" i="2" l="1"/>
  <c r="S199" i="2" s="1"/>
  <c r="U199" i="2" s="1"/>
  <c r="W199" i="2" s="1"/>
  <c r="R199" i="2" l="1"/>
  <c r="V199" i="2" s="1"/>
  <c r="O200" i="2" s="1"/>
  <c r="Q200" i="2" s="1"/>
  <c r="P200" i="2"/>
  <c r="T200" i="2" s="1"/>
  <c r="S200" i="2" l="1"/>
  <c r="R200" i="2" s="1"/>
  <c r="V200" i="2" s="1"/>
  <c r="O201" i="2" s="1"/>
  <c r="Q201" i="2" s="1"/>
  <c r="N200" i="2"/>
  <c r="U200" i="2" l="1"/>
  <c r="W200" i="2" s="1"/>
  <c r="P201" i="2" s="1"/>
  <c r="N201" i="2" s="1"/>
  <c r="T201" i="2" l="1"/>
  <c r="S201" i="2" s="1"/>
  <c r="U201" i="2" s="1"/>
  <c r="W201" i="2" s="1"/>
  <c r="R201" i="2" l="1"/>
  <c r="V201" i="2" s="1"/>
  <c r="O202" i="2" s="1"/>
  <c r="Q202" i="2" s="1"/>
  <c r="P202" i="2"/>
  <c r="N202" i="2" l="1"/>
  <c r="T202" i="2"/>
  <c r="S202" i="2" s="1"/>
  <c r="U202" i="2" s="1"/>
  <c r="W202" i="2" s="1"/>
  <c r="P203" i="2" s="1"/>
  <c r="R202" i="2" l="1"/>
  <c r="V202" i="2" s="1"/>
  <c r="O203" i="2" s="1"/>
  <c r="Q203" i="2" s="1"/>
  <c r="T203" i="2"/>
  <c r="N203" i="2" l="1"/>
  <c r="S203" i="2"/>
  <c r="U203" i="2" s="1"/>
  <c r="W203" i="2" s="1"/>
  <c r="P204" i="2" s="1"/>
  <c r="R203" i="2" l="1"/>
  <c r="V203" i="2" s="1"/>
  <c r="O204" i="2" s="1"/>
  <c r="Q204" i="2" s="1"/>
  <c r="T204" i="2"/>
  <c r="S204" i="2" l="1"/>
  <c r="U204" i="2" s="1"/>
  <c r="W204" i="2" s="1"/>
  <c r="P205" i="2" s="1"/>
  <c r="T205" i="2" s="1"/>
  <c r="N204" i="2"/>
  <c r="R204" i="2" l="1"/>
  <c r="V204" i="2" s="1"/>
  <c r="O205" i="2" s="1"/>
  <c r="Q205" i="2" s="1"/>
  <c r="S205" i="2" s="1"/>
  <c r="R205" i="2" s="1"/>
  <c r="V205" i="2" s="1"/>
  <c r="O206" i="2" s="1"/>
  <c r="N205" i="2" l="1"/>
  <c r="U205" i="2"/>
  <c r="W205" i="2" s="1"/>
  <c r="P206" i="2" s="1"/>
  <c r="N206" i="2" s="1"/>
  <c r="Q206" i="2"/>
  <c r="T206" i="2" l="1"/>
  <c r="S206" i="2" s="1"/>
  <c r="U206" i="2" s="1"/>
  <c r="W206" i="2" s="1"/>
  <c r="P207" i="2" l="1"/>
  <c r="T207" i="2" s="1"/>
  <c r="R206" i="2"/>
  <c r="V206" i="2" s="1"/>
  <c r="O207" i="2" s="1"/>
  <c r="Q207" i="2" l="1"/>
  <c r="N207" i="2"/>
  <c r="S207" i="2" l="1"/>
  <c r="R207" i="2" s="1"/>
  <c r="V207" i="2" s="1"/>
  <c r="O208" i="2" s="1"/>
  <c r="U207" i="2" l="1"/>
  <c r="W207" i="2" s="1"/>
  <c r="P208" i="2" s="1"/>
  <c r="N208" i="2" s="1"/>
  <c r="Q208" i="2"/>
  <c r="T208" i="2" l="1"/>
  <c r="S208" i="2" s="1"/>
  <c r="U208" i="2" s="1"/>
  <c r="W208" i="2" s="1"/>
  <c r="R208" i="2" l="1"/>
  <c r="V208" i="2" s="1"/>
  <c r="O209" i="2" s="1"/>
  <c r="Q209" i="2" s="1"/>
  <c r="P209" i="2"/>
  <c r="N209" i="2" l="1"/>
  <c r="T209" i="2"/>
  <c r="S209" i="2" s="1"/>
  <c r="R209" i="2" s="1"/>
  <c r="V209" i="2" s="1"/>
  <c r="O210" i="2" s="1"/>
  <c r="Q210" i="2" l="1"/>
  <c r="U209" i="2"/>
  <c r="W209" i="2" s="1"/>
  <c r="P210" i="2" l="1"/>
  <c r="T210" i="2" l="1"/>
  <c r="S210" i="2" s="1"/>
  <c r="N210" i="2"/>
  <c r="R210" i="2" l="1"/>
  <c r="V210" i="2" s="1"/>
  <c r="O211" i="2" s="1"/>
  <c r="Q211" i="2" s="1"/>
  <c r="U210" i="2"/>
  <c r="W210" i="2" s="1"/>
  <c r="P211" i="2" l="1"/>
  <c r="N211" i="2" s="1"/>
  <c r="T211" i="2" l="1"/>
  <c r="S211" i="2" s="1"/>
  <c r="R211" i="2" s="1"/>
  <c r="V211" i="2" s="1"/>
  <c r="O212" i="2" s="1"/>
  <c r="Q212" i="2" s="1"/>
  <c r="U211" i="2" l="1"/>
  <c r="W211" i="2" s="1"/>
  <c r="P212" i="2" s="1"/>
  <c r="N212" i="2" l="1"/>
  <c r="T212" i="2"/>
  <c r="S212" i="2" s="1"/>
  <c r="R212" i="2" s="1"/>
  <c r="V212" i="2" s="1"/>
  <c r="O213" i="2" s="1"/>
  <c r="Q213" i="2" s="1"/>
  <c r="U212" i="2" l="1"/>
  <c r="W212" i="2" s="1"/>
  <c r="P213" i="2" s="1"/>
  <c r="N213" i="2" s="1"/>
  <c r="T213" i="2" l="1"/>
  <c r="S213" i="2" s="1"/>
  <c r="R213" i="2" s="1"/>
  <c r="V213" i="2" s="1"/>
  <c r="O214" i="2" s="1"/>
  <c r="Q214" i="2" s="1"/>
  <c r="U213" i="2" l="1"/>
  <c r="W213" i="2" s="1"/>
  <c r="P214" i="2" s="1"/>
  <c r="N214" i="2" s="1"/>
  <c r="T214" i="2" l="1"/>
  <c r="S214" i="2" s="1"/>
  <c r="U214" i="2" l="1"/>
  <c r="W214" i="2" s="1"/>
  <c r="R214" i="2"/>
  <c r="V214" i="2" s="1"/>
  <c r="O215" i="2" s="1"/>
  <c r="Q215" i="2" l="1"/>
  <c r="P215" i="2"/>
  <c r="N215" i="2" s="1"/>
  <c r="T215" i="2" l="1"/>
  <c r="S215" i="2" s="1"/>
  <c r="R215" i="2" s="1"/>
  <c r="V215" i="2" s="1"/>
  <c r="O216" i="2" s="1"/>
  <c r="U215" i="2" l="1"/>
  <c r="W215" i="2" s="1"/>
  <c r="Q216" i="2"/>
  <c r="P216" i="2" l="1"/>
  <c r="N216" i="2" s="1"/>
  <c r="T216" i="2" l="1"/>
  <c r="S216" i="2" s="1"/>
  <c r="U216" i="2" l="1"/>
  <c r="W216" i="2" s="1"/>
  <c r="P217" i="2" s="1"/>
  <c r="R216" i="2"/>
  <c r="V216" i="2" s="1"/>
  <c r="O217" i="2" s="1"/>
  <c r="Q217" i="2" s="1"/>
  <c r="N217" i="2" l="1"/>
  <c r="T217" i="2"/>
  <c r="S217" i="2" s="1"/>
  <c r="U217" i="2" s="1"/>
  <c r="W217" i="2" s="1"/>
  <c r="P218" i="2" l="1"/>
  <c r="R217" i="2"/>
  <c r="V217" i="2" s="1"/>
  <c r="O218" i="2" s="1"/>
  <c r="Q218" i="2" l="1"/>
  <c r="N218" i="2"/>
  <c r="T218" i="2"/>
  <c r="S218" i="2" l="1"/>
  <c r="U218" i="2" s="1"/>
  <c r="W218" i="2" s="1"/>
  <c r="R218" i="2" l="1"/>
  <c r="V218" i="2" s="1"/>
  <c r="O219" i="2" s="1"/>
  <c r="Q219" i="2" s="1"/>
  <c r="P219" i="2"/>
  <c r="T219" i="2" s="1"/>
  <c r="N219" i="2" l="1"/>
  <c r="S219" i="2"/>
  <c r="R219" i="2" s="1"/>
  <c r="V219" i="2" s="1"/>
  <c r="O220" i="2" s="1"/>
  <c r="Q220" i="2" s="1"/>
  <c r="U219" i="2" l="1"/>
  <c r="W219" i="2" s="1"/>
  <c r="P220" i="2" s="1"/>
  <c r="N220" i="2" l="1"/>
  <c r="T220" i="2"/>
  <c r="S220" i="2" s="1"/>
  <c r="R220" i="2" l="1"/>
  <c r="V220" i="2" s="1"/>
  <c r="O221" i="2" s="1"/>
  <c r="U220" i="2"/>
  <c r="W220" i="2" s="1"/>
  <c r="P221" i="2" l="1"/>
  <c r="N221" i="2" s="1"/>
  <c r="Q221" i="2"/>
  <c r="T221" i="2" l="1"/>
  <c r="S221" i="2" s="1"/>
  <c r="U221" i="2" s="1"/>
  <c r="W221" i="2" s="1"/>
  <c r="R221" i="2" l="1"/>
  <c r="V221" i="2" s="1"/>
  <c r="O222" i="2" s="1"/>
  <c r="Q222" i="2" s="1"/>
  <c r="P222" i="2"/>
  <c r="T222" i="2" s="1"/>
  <c r="N222" i="2" l="1"/>
  <c r="S222" i="2"/>
  <c r="R222" i="2" s="1"/>
  <c r="V222" i="2" s="1"/>
  <c r="O223" i="2" s="1"/>
  <c r="U222" i="2" l="1"/>
  <c r="W222" i="2" s="1"/>
  <c r="P223" i="2" s="1"/>
  <c r="N223" i="2" s="1"/>
  <c r="Q223" i="2"/>
  <c r="T223" i="2" l="1"/>
  <c r="S223" i="2" s="1"/>
  <c r="U223" i="2" s="1"/>
  <c r="W223" i="2" s="1"/>
  <c r="R223" i="2" l="1"/>
  <c r="V223" i="2" s="1"/>
  <c r="O224" i="2" s="1"/>
  <c r="Q224" i="2" s="1"/>
  <c r="P224" i="2"/>
  <c r="N224" i="2" l="1"/>
  <c r="T224" i="2"/>
  <c r="S224" i="2" s="1"/>
  <c r="R224" i="2" s="1"/>
  <c r="V224" i="2" s="1"/>
  <c r="O225" i="2" s="1"/>
  <c r="Q225" i="2" l="1"/>
  <c r="U224" i="2"/>
  <c r="W224" i="2" s="1"/>
  <c r="P225" i="2" l="1"/>
  <c r="N225" i="2" s="1"/>
  <c r="T225" i="2" l="1"/>
  <c r="S225" i="2" s="1"/>
  <c r="U225" i="2" s="1"/>
  <c r="W225" i="2" s="1"/>
  <c r="R225" i="2" l="1"/>
  <c r="V225" i="2" s="1"/>
  <c r="O226" i="2" s="1"/>
  <c r="Q226" i="2" s="1"/>
  <c r="P226" i="2"/>
  <c r="T226" i="2" s="1"/>
  <c r="N226" i="2" l="1"/>
  <c r="S226" i="2"/>
  <c r="R226" i="2" s="1"/>
  <c r="V226" i="2" s="1"/>
  <c r="O227" i="2" s="1"/>
  <c r="U226" i="2" l="1"/>
  <c r="W226" i="2" s="1"/>
  <c r="Q227" i="2"/>
  <c r="P227" i="2" l="1"/>
  <c r="N227" i="2" s="1"/>
  <c r="T227" i="2" l="1"/>
  <c r="S227" i="2" s="1"/>
  <c r="U227" i="2" s="1"/>
  <c r="W227" i="2" s="1"/>
  <c r="P228" i="2" l="1"/>
  <c r="T228" i="2" s="1"/>
  <c r="R227" i="2"/>
  <c r="V227" i="2" s="1"/>
  <c r="O228" i="2" s="1"/>
  <c r="Q228" i="2" l="1"/>
  <c r="N228" i="2"/>
  <c r="S228" i="2" l="1"/>
  <c r="R228" i="2" s="1"/>
  <c r="V228" i="2" s="1"/>
  <c r="O229" i="2" s="1"/>
  <c r="U228" i="2" l="1"/>
  <c r="W228" i="2" s="1"/>
  <c r="P229" i="2" s="1"/>
  <c r="N229" i="2" s="1"/>
  <c r="Q229" i="2"/>
  <c r="T229" i="2" l="1"/>
  <c r="S229" i="2" s="1"/>
  <c r="U229" i="2" l="1"/>
  <c r="W229" i="2" s="1"/>
  <c r="R229" i="2"/>
  <c r="V229" i="2" s="1"/>
  <c r="O230" i="2" s="1"/>
  <c r="Q230" i="2" l="1"/>
  <c r="P230" i="2"/>
  <c r="N230" i="2" s="1"/>
  <c r="T230" i="2" l="1"/>
  <c r="S230" i="2" s="1"/>
  <c r="U230" i="2" s="1"/>
  <c r="W230" i="2" s="1"/>
  <c r="P231" i="2" l="1"/>
  <c r="R230" i="2"/>
  <c r="V230" i="2" s="1"/>
  <c r="O231" i="2" s="1"/>
  <c r="T231" i="2" l="1"/>
  <c r="N231" i="2"/>
  <c r="Q231" i="2"/>
  <c r="S231" i="2" l="1"/>
  <c r="R231" i="2" s="1"/>
  <c r="V231" i="2" s="1"/>
  <c r="O232" i="2" s="1"/>
  <c r="Q232" i="2" s="1"/>
  <c r="U231" i="2" l="1"/>
  <c r="W231" i="2" s="1"/>
  <c r="P232" i="2" s="1"/>
  <c r="N232" i="2" s="1"/>
  <c r="T232" i="2" l="1"/>
  <c r="S232" i="2" s="1"/>
  <c r="U232" i="2" s="1"/>
  <c r="W232" i="2" s="1"/>
  <c r="P233" i="2" l="1"/>
  <c r="T233" i="2" s="1"/>
  <c r="R232" i="2"/>
  <c r="V232" i="2" s="1"/>
  <c r="O233" i="2" s="1"/>
  <c r="Q233" i="2" l="1"/>
  <c r="N233" i="2"/>
  <c r="S233" i="2" l="1"/>
  <c r="R233" i="2" s="1"/>
  <c r="V233" i="2" s="1"/>
  <c r="O234" i="2" s="1"/>
  <c r="U233" i="2" l="1"/>
  <c r="W233" i="2" s="1"/>
  <c r="Q234" i="2"/>
  <c r="P234" i="2" l="1"/>
  <c r="N234" i="2" s="1"/>
  <c r="T234" i="2" l="1"/>
  <c r="S234" i="2" s="1"/>
  <c r="U234" i="2" s="1"/>
  <c r="W234" i="2" s="1"/>
  <c r="P235" i="2" l="1"/>
  <c r="T235" i="2" s="1"/>
  <c r="R234" i="2"/>
  <c r="V234" i="2" s="1"/>
  <c r="O235" i="2" s="1"/>
  <c r="N235" i="2" l="1"/>
  <c r="Q235" i="2"/>
  <c r="S235" i="2" l="1"/>
  <c r="R235" i="2" s="1"/>
  <c r="V235" i="2" s="1"/>
  <c r="O236" i="2" s="1"/>
  <c r="Q236" i="2" s="1"/>
  <c r="U235" i="2" l="1"/>
  <c r="W235" i="2" s="1"/>
  <c r="P236" i="2" l="1"/>
  <c r="N236" i="2" s="1"/>
  <c r="T236" i="2" l="1"/>
  <c r="S236" i="2" s="1"/>
  <c r="U236" i="2" s="1"/>
  <c r="W236" i="2" s="1"/>
  <c r="R236" i="2" l="1"/>
  <c r="V236" i="2" s="1"/>
  <c r="O237" i="2" s="1"/>
  <c r="Q237" i="2" s="1"/>
  <c r="P237" i="2"/>
  <c r="T237" i="2" l="1"/>
  <c r="S237" i="2" s="1"/>
  <c r="R237" i="2" s="1"/>
  <c r="V237" i="2" s="1"/>
  <c r="O238" i="2" s="1"/>
  <c r="Q238" i="2" s="1"/>
  <c r="N237" i="2"/>
  <c r="U237" i="2" l="1"/>
  <c r="W237" i="2" s="1"/>
  <c r="P238" i="2" l="1"/>
  <c r="N238" i="2" s="1"/>
  <c r="T238" i="2" l="1"/>
  <c r="S238" i="2" s="1"/>
  <c r="U238" i="2" s="1"/>
  <c r="W238" i="2" s="1"/>
  <c r="R238" i="2" l="1"/>
  <c r="V238" i="2" s="1"/>
  <c r="O239" i="2" s="1"/>
  <c r="Q239" i="2" s="1"/>
  <c r="P239" i="2"/>
  <c r="T239" i="2" l="1"/>
  <c r="S239" i="2" s="1"/>
  <c r="N239" i="2"/>
  <c r="U239" i="2" l="1"/>
  <c r="W239" i="2" s="1"/>
  <c r="R239" i="2"/>
  <c r="V239" i="2" s="1"/>
  <c r="O240" i="2" s="1"/>
  <c r="Q240" i="2" s="1"/>
  <c r="P240" i="2" l="1"/>
  <c r="N240" i="2" s="1"/>
  <c r="T240" i="2" l="1"/>
  <c r="S240" i="2" s="1"/>
  <c r="U240" i="2" s="1"/>
  <c r="W240" i="2" s="1"/>
  <c r="P241" i="2" s="1"/>
  <c r="R240" i="2" l="1"/>
  <c r="V240" i="2" s="1"/>
  <c r="O241" i="2" s="1"/>
  <c r="T241" i="2"/>
  <c r="Q241" i="2" l="1"/>
  <c r="S241" i="2" s="1"/>
  <c r="N241" i="2"/>
  <c r="R241" i="2" l="1"/>
  <c r="V241" i="2" s="1"/>
  <c r="O242" i="2" s="1"/>
  <c r="Q242" i="2" s="1"/>
  <c r="U241" i="2"/>
  <c r="W241" i="2" s="1"/>
  <c r="P242" i="2" s="1"/>
  <c r="N242" i="2" l="1"/>
  <c r="T242" i="2"/>
  <c r="S242" i="2" s="1"/>
  <c r="U242" i="2" s="1"/>
  <c r="W242" i="2" s="1"/>
  <c r="R242" i="2" l="1"/>
  <c r="V242" i="2" s="1"/>
  <c r="O243" i="2" s="1"/>
  <c r="P243" i="2"/>
  <c r="T243" i="2" l="1"/>
  <c r="N243" i="2"/>
  <c r="Q243" i="2"/>
  <c r="S243" i="2" l="1"/>
  <c r="R243" i="2" s="1"/>
  <c r="V243" i="2" s="1"/>
  <c r="O244" i="2" s="1"/>
  <c r="Q244" i="2" s="1"/>
  <c r="U243" i="2" l="1"/>
  <c r="W243" i="2" s="1"/>
  <c r="P244" i="2" s="1"/>
  <c r="T244" i="2" l="1"/>
  <c r="S244" i="2" s="1"/>
  <c r="N244" i="2"/>
  <c r="R244" i="2" l="1"/>
  <c r="V244" i="2" s="1"/>
  <c r="O245" i="2" s="1"/>
  <c r="U244" i="2"/>
  <c r="W244" i="2" s="1"/>
  <c r="P245" i="2" l="1"/>
  <c r="N245" i="2" s="1"/>
  <c r="Q245" i="2"/>
  <c r="T245" i="2" l="1"/>
  <c r="S245" i="2" s="1"/>
  <c r="R245" i="2" l="1"/>
  <c r="V245" i="2" s="1"/>
  <c r="O246" i="2" s="1"/>
  <c r="U245" i="2"/>
  <c r="W245" i="2" s="1"/>
  <c r="P246" i="2" l="1"/>
  <c r="N246" i="2" s="1"/>
  <c r="Q246" i="2"/>
  <c r="T246" i="2" l="1"/>
  <c r="S246" i="2" s="1"/>
  <c r="U246" i="2" s="1"/>
  <c r="W246" i="2" s="1"/>
  <c r="P247" i="2" l="1"/>
  <c r="R246" i="2"/>
  <c r="V246" i="2" s="1"/>
  <c r="O247" i="2" s="1"/>
  <c r="N247" i="2" l="1"/>
  <c r="Q247" i="2"/>
  <c r="T247" i="2"/>
  <c r="S247" i="2" l="1"/>
  <c r="R247" i="2" s="1"/>
  <c r="V247" i="2" s="1"/>
  <c r="O248" i="2" s="1"/>
  <c r="U247" i="2" l="1"/>
  <c r="W247" i="2" s="1"/>
  <c r="Q248" i="2"/>
  <c r="P248" i="2" l="1"/>
  <c r="T248" i="2" l="1"/>
  <c r="S248" i="2" s="1"/>
  <c r="U248" i="2" s="1"/>
  <c r="W248" i="2" s="1"/>
  <c r="N248" i="2"/>
  <c r="R248" i="2" l="1"/>
  <c r="V248" i="2" s="1"/>
  <c r="O249" i="2" s="1"/>
  <c r="Q249" i="2" s="1"/>
  <c r="P249" i="2"/>
  <c r="N249" i="2" l="1"/>
  <c r="T249" i="2"/>
  <c r="S249" i="2" s="1"/>
  <c r="R249" i="2" l="1"/>
  <c r="V249" i="2" s="1"/>
  <c r="O250" i="2" s="1"/>
  <c r="U249" i="2"/>
  <c r="W249" i="2" s="1"/>
  <c r="P250" i="2" l="1"/>
  <c r="N250" i="2" s="1"/>
  <c r="Q250" i="2"/>
  <c r="T250" i="2" l="1"/>
  <c r="S250" i="2" s="1"/>
  <c r="R250" i="2" l="1"/>
  <c r="V250" i="2" s="1"/>
  <c r="O251" i="2" s="1"/>
  <c r="U250" i="2"/>
  <c r="W250" i="2" s="1"/>
  <c r="Q251" i="2" l="1"/>
  <c r="P251" i="2"/>
  <c r="T251" i="2" l="1"/>
  <c r="S251" i="2" s="1"/>
  <c r="N251" i="2"/>
  <c r="R251" i="2" l="1"/>
  <c r="V251" i="2" s="1"/>
  <c r="O252" i="2" s="1"/>
  <c r="U251" i="2"/>
  <c r="W251" i="2" s="1"/>
  <c r="P252" i="2" l="1"/>
  <c r="N252" i="2" s="1"/>
  <c r="Q252" i="2"/>
  <c r="T252" i="2" l="1"/>
  <c r="S252" i="2" s="1"/>
  <c r="R252" i="2" s="1"/>
  <c r="V252" i="2" s="1"/>
  <c r="O253" i="2" s="1"/>
  <c r="Q253" i="2" l="1"/>
  <c r="U252" i="2"/>
  <c r="W252" i="2" s="1"/>
  <c r="P253" i="2" l="1"/>
  <c r="T253" i="2" l="1"/>
  <c r="S253" i="2" s="1"/>
  <c r="U253" i="2" s="1"/>
  <c r="W253" i="2" s="1"/>
  <c r="N253" i="2"/>
  <c r="P254" i="2" l="1"/>
  <c r="R253" i="2"/>
  <c r="V253" i="2" s="1"/>
  <c r="O254" i="2" s="1"/>
  <c r="Q254" i="2" l="1"/>
  <c r="N254" i="2"/>
  <c r="T254" i="2"/>
  <c r="S254" i="2" l="1"/>
  <c r="R254" i="2" s="1"/>
  <c r="V254" i="2" s="1"/>
  <c r="O255" i="2" s="1"/>
  <c r="Q255" i="2" s="1"/>
  <c r="U254" i="2" l="1"/>
  <c r="W254" i="2" s="1"/>
  <c r="P255" i="2" s="1"/>
  <c r="T255" i="2" l="1"/>
  <c r="S255" i="2" s="1"/>
  <c r="N255" i="2"/>
  <c r="R255" i="2" l="1"/>
  <c r="V255" i="2" s="1"/>
  <c r="O256" i="2" s="1"/>
  <c r="U255" i="2"/>
  <c r="W255" i="2" s="1"/>
  <c r="P256" i="2" l="1"/>
  <c r="N256" i="2" s="1"/>
  <c r="Q256" i="2"/>
  <c r="T256" i="2" l="1"/>
  <c r="S256" i="2" s="1"/>
  <c r="R256" i="2" l="1"/>
  <c r="V256" i="2" s="1"/>
  <c r="O257" i="2" s="1"/>
  <c r="U256" i="2"/>
  <c r="W256" i="2" s="1"/>
  <c r="P257" i="2" l="1"/>
  <c r="N257" i="2" s="1"/>
  <c r="Q257" i="2"/>
  <c r="T257" i="2" l="1"/>
  <c r="S257" i="2" s="1"/>
  <c r="R257" i="2" l="1"/>
  <c r="V257" i="2" s="1"/>
  <c r="O258" i="2" s="1"/>
  <c r="U257" i="2"/>
  <c r="W257" i="2" s="1"/>
  <c r="P258" i="2" l="1"/>
  <c r="N258" i="2" s="1"/>
  <c r="Q258" i="2"/>
  <c r="T258" i="2" l="1"/>
  <c r="S258" i="2" s="1"/>
  <c r="R258" i="2" l="1"/>
  <c r="V258" i="2" s="1"/>
  <c r="O259" i="2" s="1"/>
  <c r="U258" i="2"/>
  <c r="W258" i="2" s="1"/>
  <c r="P259" i="2" l="1"/>
  <c r="N259" i="2" s="1"/>
  <c r="Q259" i="2"/>
  <c r="T259" i="2" l="1"/>
  <c r="S259" i="2" s="1"/>
  <c r="R259" i="2" l="1"/>
  <c r="V259" i="2" s="1"/>
  <c r="O260" i="2" s="1"/>
  <c r="U259" i="2"/>
  <c r="W259" i="2" s="1"/>
  <c r="Q260" i="2" l="1"/>
  <c r="P260" i="2"/>
  <c r="T260" i="2" l="1"/>
  <c r="S260" i="2" s="1"/>
  <c r="R260" i="2" s="1"/>
  <c r="V260" i="2" s="1"/>
  <c r="O261" i="2" s="1"/>
  <c r="N260" i="2"/>
  <c r="Q261" i="2" l="1"/>
  <c r="U260" i="2"/>
  <c r="W260" i="2" s="1"/>
  <c r="P261" i="2" l="1"/>
  <c r="T261" i="2" l="1"/>
  <c r="N261" i="2"/>
  <c r="S261" i="2" l="1"/>
  <c r="U261" i="2" s="1"/>
  <c r="W261" i="2" s="1"/>
  <c r="P262" i="2" l="1"/>
  <c r="T262" i="2" s="1"/>
  <c r="R261" i="2"/>
  <c r="V261" i="2" s="1"/>
  <c r="O262" i="2" s="1"/>
  <c r="Q262" i="2" s="1"/>
  <c r="S262" i="2" l="1"/>
  <c r="R262" i="2" s="1"/>
  <c r="V262" i="2" s="1"/>
  <c r="O263" i="2" s="1"/>
  <c r="Q263" i="2" s="1"/>
  <c r="N262" i="2"/>
  <c r="U262" i="2" l="1"/>
  <c r="W262" i="2" s="1"/>
  <c r="P263" i="2" s="1"/>
  <c r="T263" i="2" l="1"/>
  <c r="S263" i="2" s="1"/>
  <c r="N263" i="2"/>
  <c r="R263" i="2" l="1"/>
  <c r="V263" i="2" s="1"/>
  <c r="O264" i="2" s="1"/>
  <c r="U263" i="2"/>
  <c r="W263" i="2" s="1"/>
  <c r="Q264" i="2" l="1"/>
  <c r="P264" i="2"/>
  <c r="N264" i="2" s="1"/>
  <c r="T264" i="2" l="1"/>
  <c r="S264" i="2" s="1"/>
  <c r="R264" i="2" l="1"/>
  <c r="V264" i="2" s="1"/>
  <c r="O265" i="2" s="1"/>
  <c r="U264" i="2"/>
  <c r="W264" i="2" s="1"/>
  <c r="Q265" i="2" l="1"/>
  <c r="P265" i="2"/>
  <c r="T265" i="2" l="1"/>
  <c r="S265" i="2" s="1"/>
  <c r="U265" i="2" s="1"/>
  <c r="W265" i="2" s="1"/>
  <c r="N265" i="2"/>
  <c r="P266" i="2" l="1"/>
  <c r="R265" i="2"/>
  <c r="V265" i="2" s="1"/>
  <c r="O266" i="2" s="1"/>
  <c r="T266" i="2" l="1"/>
  <c r="Q266" i="2"/>
  <c r="N266" i="2"/>
  <c r="S266" i="2" l="1"/>
  <c r="R266" i="2" s="1"/>
  <c r="V266" i="2" s="1"/>
  <c r="O267" i="2" s="1"/>
  <c r="Q267" i="2" s="1"/>
  <c r="U266" i="2" l="1"/>
  <c r="W266" i="2" s="1"/>
  <c r="P267" i="2" s="1"/>
  <c r="T267" i="2" l="1"/>
  <c r="S267" i="2" s="1"/>
  <c r="N267" i="2"/>
  <c r="R267" i="2" l="1"/>
  <c r="V267" i="2" s="1"/>
  <c r="O268" i="2" s="1"/>
  <c r="U267" i="2"/>
  <c r="W267" i="2" s="1"/>
  <c r="Q268" i="2" l="1"/>
  <c r="P268" i="2"/>
  <c r="T268" i="2" l="1"/>
  <c r="S268" i="2" s="1"/>
  <c r="U268" i="2" s="1"/>
  <c r="W268" i="2" s="1"/>
  <c r="N268" i="2"/>
  <c r="R268" i="2" l="1"/>
  <c r="V268" i="2" s="1"/>
  <c r="O269" i="2" s="1"/>
  <c r="Q269" i="2" s="1"/>
  <c r="P269" i="2"/>
  <c r="T269" i="2" l="1"/>
  <c r="S269" i="2" s="1"/>
  <c r="R269" i="2" s="1"/>
  <c r="V269" i="2" s="1"/>
  <c r="O270" i="2" s="1"/>
  <c r="N269" i="2"/>
  <c r="Q270" i="2" l="1"/>
  <c r="U269" i="2"/>
  <c r="W269" i="2" s="1"/>
  <c r="P270" i="2" l="1"/>
  <c r="T270" i="2" l="1"/>
  <c r="S270" i="2" s="1"/>
  <c r="N270" i="2"/>
  <c r="R270" i="2" l="1"/>
  <c r="V270" i="2" s="1"/>
  <c r="O271" i="2" s="1"/>
  <c r="U270" i="2"/>
  <c r="W270" i="2" s="1"/>
  <c r="P271" i="2" l="1"/>
  <c r="T271" i="2" s="1"/>
  <c r="Q271" i="2"/>
  <c r="S271" i="2" l="1"/>
  <c r="R271" i="2" s="1"/>
  <c r="V271" i="2" s="1"/>
  <c r="O272" i="2" s="1"/>
  <c r="Q272" i="2" s="1"/>
  <c r="N271" i="2"/>
  <c r="U271" i="2" l="1"/>
  <c r="W271" i="2" s="1"/>
  <c r="P272" i="2" s="1"/>
  <c r="T272" i="2" l="1"/>
  <c r="S272" i="2" s="1"/>
  <c r="N272" i="2"/>
  <c r="R272" i="2" l="1"/>
  <c r="V272" i="2" s="1"/>
  <c r="O273" i="2" s="1"/>
  <c r="U272" i="2"/>
  <c r="W272" i="2" s="1"/>
  <c r="P273" i="2" l="1"/>
  <c r="N273" i="2" s="1"/>
  <c r="Q273" i="2"/>
  <c r="T273" i="2" l="1"/>
  <c r="S273" i="2" s="1"/>
  <c r="R273" i="2" s="1"/>
  <c r="V273" i="2" s="1"/>
  <c r="O274" i="2" s="1"/>
  <c r="Q274" i="2" l="1"/>
  <c r="U273" i="2"/>
  <c r="W273" i="2" s="1"/>
  <c r="P274" i="2" l="1"/>
  <c r="T274" i="2" l="1"/>
  <c r="S274" i="2" s="1"/>
  <c r="N274" i="2"/>
  <c r="R274" i="2" l="1"/>
  <c r="V274" i="2" s="1"/>
  <c r="O275" i="2" s="1"/>
  <c r="U274" i="2"/>
  <c r="W274" i="2" s="1"/>
  <c r="P275" i="2" l="1"/>
  <c r="N275" i="2" s="1"/>
  <c r="Q275" i="2"/>
  <c r="T275" i="2" l="1"/>
  <c r="S275" i="2" s="1"/>
  <c r="U275" i="2" s="1"/>
  <c r="W275" i="2" s="1"/>
  <c r="P276" i="2" l="1"/>
  <c r="R275" i="2"/>
  <c r="V275" i="2" s="1"/>
  <c r="O276" i="2" s="1"/>
  <c r="Q276" i="2" l="1"/>
  <c r="N276" i="2"/>
  <c r="T276" i="2"/>
  <c r="S276" i="2" l="1"/>
  <c r="R276" i="2" s="1"/>
  <c r="V276" i="2" s="1"/>
  <c r="O277" i="2" s="1"/>
  <c r="Q277" i="2" s="1"/>
  <c r="U276" i="2" l="1"/>
  <c r="W276" i="2" s="1"/>
  <c r="P277" i="2" l="1"/>
  <c r="N277" i="2" s="1"/>
  <c r="T277" i="2" l="1"/>
  <c r="S277" i="2" s="1"/>
  <c r="U277" i="2" s="1"/>
  <c r="W277" i="2" s="1"/>
  <c r="P278" i="2" s="1"/>
  <c r="R277" i="2" l="1"/>
  <c r="V277" i="2" s="1"/>
  <c r="O278" i="2" s="1"/>
  <c r="Q278" i="2" s="1"/>
  <c r="T278" i="2"/>
  <c r="N278" i="2" l="1"/>
  <c r="S278" i="2"/>
  <c r="R278" i="2" s="1"/>
  <c r="V278" i="2" s="1"/>
  <c r="O279" i="2" s="1"/>
  <c r="Q279" i="2" s="1"/>
  <c r="U278" i="2" l="1"/>
  <c r="W278" i="2" s="1"/>
  <c r="P279" i="2" s="1"/>
  <c r="T279" i="2" l="1"/>
  <c r="S279" i="2" s="1"/>
  <c r="N279" i="2"/>
  <c r="R279" i="2" l="1"/>
  <c r="V279" i="2" s="1"/>
  <c r="O280" i="2" s="1"/>
  <c r="U279" i="2"/>
  <c r="W279" i="2" s="1"/>
  <c r="Q280" i="2" l="1"/>
  <c r="P280" i="2"/>
  <c r="T280" i="2" l="1"/>
  <c r="S280" i="2" s="1"/>
  <c r="N280" i="2"/>
  <c r="R280" i="2" l="1"/>
  <c r="V280" i="2" s="1"/>
  <c r="O281" i="2" s="1"/>
  <c r="U280" i="2"/>
  <c r="W280" i="2" s="1"/>
  <c r="P281" i="2" l="1"/>
  <c r="N281" i="2" s="1"/>
  <c r="Q281" i="2"/>
  <c r="T281" i="2" l="1"/>
  <c r="S281" i="2" s="1"/>
  <c r="R281" i="2" s="1"/>
  <c r="V281" i="2" s="1"/>
  <c r="O282" i="2" s="1"/>
  <c r="U281" i="2" l="1"/>
  <c r="W281" i="2" s="1"/>
  <c r="Q282" i="2"/>
  <c r="P282" i="2" l="1"/>
  <c r="N282" i="2" s="1"/>
  <c r="T282" i="2" l="1"/>
  <c r="S282" i="2" s="1"/>
  <c r="U282" i="2" s="1"/>
  <c r="W282" i="2" s="1"/>
  <c r="R282" i="2" l="1"/>
  <c r="V282" i="2" s="1"/>
  <c r="O283" i="2" s="1"/>
  <c r="Q283" i="2" s="1"/>
  <c r="P283" i="2"/>
  <c r="N283" i="2" l="1"/>
  <c r="T283" i="2"/>
  <c r="S283" i="2" s="1"/>
  <c r="R283" i="2" s="1"/>
  <c r="V283" i="2" s="1"/>
  <c r="O284" i="2" s="1"/>
  <c r="Q284" i="2" l="1"/>
  <c r="U283" i="2"/>
  <c r="W283" i="2" s="1"/>
  <c r="P284" i="2" l="1"/>
  <c r="T284" i="2" l="1"/>
  <c r="S284" i="2" s="1"/>
  <c r="U284" i="2" s="1"/>
  <c r="W284" i="2" s="1"/>
  <c r="N284" i="2"/>
  <c r="P285" i="2" l="1"/>
  <c r="R284" i="2"/>
  <c r="V284" i="2" s="1"/>
  <c r="O285" i="2" s="1"/>
  <c r="Q285" i="2" l="1"/>
  <c r="N285" i="2"/>
  <c r="T285" i="2"/>
  <c r="S285" i="2" l="1"/>
  <c r="R285" i="2" s="1"/>
  <c r="V285" i="2" s="1"/>
  <c r="O286" i="2" s="1"/>
  <c r="U285" i="2" l="1"/>
  <c r="W285" i="2" s="1"/>
  <c r="Q286" i="2"/>
  <c r="P286" i="2" l="1"/>
  <c r="N286" i="2" s="1"/>
  <c r="T286" i="2" l="1"/>
  <c r="S286" i="2" s="1"/>
  <c r="R286" i="2" s="1"/>
  <c r="V286" i="2" s="1"/>
  <c r="O287" i="2" s="1"/>
  <c r="Q287" i="2" s="1"/>
  <c r="U286" i="2" l="1"/>
  <c r="W286" i="2" s="1"/>
  <c r="P287" i="2" s="1"/>
  <c r="T287" i="2" l="1"/>
  <c r="S287" i="2" s="1"/>
  <c r="N287" i="2"/>
  <c r="R287" i="2" l="1"/>
  <c r="V287" i="2" s="1"/>
  <c r="O288" i="2" s="1"/>
  <c r="Q288" i="2" s="1"/>
  <c r="U287" i="2"/>
  <c r="W287" i="2" s="1"/>
  <c r="P288" i="2" l="1"/>
  <c r="N288" i="2" s="1"/>
  <c r="T288" i="2" l="1"/>
  <c r="S288" i="2" s="1"/>
  <c r="U288" i="2" s="1"/>
  <c r="W288" i="2" s="1"/>
  <c r="R288" i="2" l="1"/>
  <c r="V288" i="2" s="1"/>
  <c r="O289" i="2" s="1"/>
  <c r="P289" i="2"/>
  <c r="T289" i="2" l="1"/>
  <c r="Q289" i="2"/>
  <c r="N289" i="2"/>
  <c r="S289" i="2" l="1"/>
  <c r="R289" i="2" s="1"/>
  <c r="V289" i="2" s="1"/>
  <c r="O290" i="2" s="1"/>
  <c r="U289" i="2" l="1"/>
  <c r="W289" i="2" s="1"/>
  <c r="Q290" i="2"/>
  <c r="P290" i="2" l="1"/>
  <c r="T290" i="2" l="1"/>
  <c r="S290" i="2" s="1"/>
  <c r="U290" i="2" s="1"/>
  <c r="W290" i="2" s="1"/>
  <c r="N290" i="2"/>
  <c r="P291" i="2" l="1"/>
  <c r="R290" i="2"/>
  <c r="V290" i="2" s="1"/>
  <c r="O291" i="2" s="1"/>
  <c r="Q291" i="2" l="1"/>
  <c r="N291" i="2"/>
  <c r="T291" i="2"/>
  <c r="S291" i="2" l="1"/>
  <c r="R291" i="2" s="1"/>
  <c r="V291" i="2" s="1"/>
  <c r="O292" i="2" s="1"/>
  <c r="Q292" i="2" s="1"/>
  <c r="U291" i="2" l="1"/>
  <c r="W291" i="2" s="1"/>
  <c r="P292" i="2" s="1"/>
  <c r="T292" i="2" l="1"/>
  <c r="S292" i="2" s="1"/>
  <c r="N292" i="2"/>
  <c r="R292" i="2" l="1"/>
  <c r="V292" i="2" s="1"/>
  <c r="O293" i="2" s="1"/>
  <c r="U292" i="2"/>
  <c r="W292" i="2" s="1"/>
  <c r="P293" i="2" l="1"/>
  <c r="N293" i="2" s="1"/>
  <c r="Q293" i="2"/>
  <c r="T293" i="2" l="1"/>
  <c r="S293" i="2" l="1"/>
  <c r="U293" i="2" s="1"/>
  <c r="W293" i="2" s="1"/>
  <c r="P294" i="2" s="1"/>
  <c r="R293" i="2" l="1"/>
  <c r="V293" i="2" s="1"/>
  <c r="O294" i="2" s="1"/>
  <c r="Q294" i="2" s="1"/>
  <c r="T294" i="2"/>
  <c r="N294" i="2" l="1"/>
  <c r="S294" i="2"/>
  <c r="R294" i="2" s="1"/>
  <c r="V294" i="2" s="1"/>
  <c r="O295" i="2" s="1"/>
  <c r="Q295" i="2" s="1"/>
  <c r="U294" i="2" l="1"/>
  <c r="W294" i="2" s="1"/>
  <c r="P295" i="2" s="1"/>
  <c r="N295" i="2" l="1"/>
  <c r="T295" i="2"/>
  <c r="S295" i="2" s="1"/>
  <c r="U295" i="2" s="1"/>
  <c r="W295" i="2" s="1"/>
  <c r="P296" i="2" l="1"/>
  <c r="T296" i="2" s="1"/>
  <c r="R295" i="2"/>
  <c r="V295" i="2" s="1"/>
  <c r="O296" i="2" s="1"/>
  <c r="Q296" i="2" s="1"/>
  <c r="S296" i="2" l="1"/>
  <c r="R296" i="2" s="1"/>
  <c r="V296" i="2" s="1"/>
  <c r="O297" i="2" s="1"/>
  <c r="N296" i="2"/>
  <c r="U296" i="2" l="1"/>
  <c r="W296" i="2" s="1"/>
  <c r="P297" i="2" s="1"/>
  <c r="Q297" i="2"/>
  <c r="T297" i="2" l="1"/>
  <c r="S297" i="2" s="1"/>
  <c r="N297" i="2"/>
  <c r="R297" i="2" l="1"/>
  <c r="V297" i="2" s="1"/>
  <c r="O298" i="2" s="1"/>
  <c r="U297" i="2"/>
  <c r="W297" i="2" s="1"/>
  <c r="P298" i="2" l="1"/>
  <c r="N298" i="2" s="1"/>
  <c r="Q298" i="2"/>
  <c r="T298" i="2" l="1"/>
  <c r="S298" i="2" s="1"/>
  <c r="R298" i="2" l="1"/>
  <c r="V298" i="2" s="1"/>
  <c r="O299" i="2" s="1"/>
  <c r="U298" i="2"/>
  <c r="W298" i="2" s="1"/>
  <c r="P299" i="2" l="1"/>
  <c r="N299" i="2" s="1"/>
  <c r="Q299" i="2"/>
  <c r="T299" i="2" l="1"/>
  <c r="S299" i="2" s="1"/>
  <c r="R299" i="2" s="1"/>
  <c r="V299" i="2" s="1"/>
  <c r="O300" i="2" s="1"/>
  <c r="Q300" i="2" l="1"/>
  <c r="U299" i="2"/>
  <c r="W299" i="2" s="1"/>
  <c r="P300" i="2" l="1"/>
  <c r="T300" i="2" l="1"/>
  <c r="S300" i="2" s="1"/>
  <c r="N300" i="2"/>
  <c r="R300" i="2" l="1"/>
  <c r="V300" i="2" s="1"/>
  <c r="O301" i="2" s="1"/>
  <c r="U300" i="2"/>
  <c r="W300" i="2" s="1"/>
  <c r="P301" i="2" l="1"/>
  <c r="N301" i="2" s="1"/>
  <c r="Q301" i="2"/>
  <c r="T301" i="2" l="1"/>
  <c r="S301" i="2" s="1"/>
  <c r="R301" i="2" l="1"/>
  <c r="V301" i="2" s="1"/>
  <c r="O302" i="2" s="1"/>
  <c r="U301" i="2"/>
  <c r="W301" i="2" s="1"/>
  <c r="P302" i="2" l="1"/>
  <c r="N302" i="2" s="1"/>
  <c r="Q302" i="2"/>
  <c r="T302" i="2" l="1"/>
  <c r="S302" i="2" s="1"/>
  <c r="R302" i="2" s="1"/>
  <c r="V302" i="2" s="1"/>
  <c r="O303" i="2" s="1"/>
  <c r="Q303" i="2" l="1"/>
  <c r="U302" i="2"/>
  <c r="W302" i="2" s="1"/>
  <c r="P303" i="2" l="1"/>
  <c r="T303" i="2" l="1"/>
  <c r="S303" i="2" s="1"/>
  <c r="N303" i="2"/>
  <c r="R303" i="2" l="1"/>
  <c r="V303" i="2" s="1"/>
  <c r="O304" i="2" s="1"/>
  <c r="U303" i="2"/>
  <c r="W303" i="2" s="1"/>
  <c r="P304" i="2" l="1"/>
  <c r="N304" i="2" s="1"/>
  <c r="Q304" i="2"/>
  <c r="T304" i="2" l="1"/>
  <c r="S304" i="2" s="1"/>
  <c r="R304" i="2" l="1"/>
  <c r="V304" i="2" s="1"/>
  <c r="O305" i="2" s="1"/>
  <c r="U304" i="2"/>
  <c r="W304" i="2" s="1"/>
  <c r="P305" i="2" l="1"/>
  <c r="N305" i="2" s="1"/>
  <c r="Q305" i="2"/>
  <c r="T305" i="2" l="1"/>
  <c r="S305" i="2" s="1"/>
  <c r="R305" i="2" s="1"/>
  <c r="V305" i="2" s="1"/>
  <c r="O306" i="2" s="1"/>
  <c r="U305" i="2" l="1"/>
  <c r="W305" i="2" s="1"/>
  <c r="Q306" i="2"/>
  <c r="P306" i="2" l="1"/>
  <c r="T306" i="2" l="1"/>
  <c r="S306" i="2" s="1"/>
  <c r="N306" i="2"/>
  <c r="R306" i="2" l="1"/>
  <c r="V306" i="2" s="1"/>
  <c r="O307" i="2" s="1"/>
  <c r="U306" i="2"/>
  <c r="W306" i="2" s="1"/>
  <c r="P307" i="2" l="1"/>
  <c r="N307" i="2" s="1"/>
  <c r="Q307" i="2"/>
  <c r="T307" i="2" l="1"/>
  <c r="S307" i="2" s="1"/>
  <c r="U307" i="2" s="1"/>
  <c r="W307" i="2" s="1"/>
  <c r="P308" i="2" l="1"/>
  <c r="R307" i="2"/>
  <c r="V307" i="2" s="1"/>
  <c r="O308" i="2" s="1"/>
  <c r="Q308" i="2" l="1"/>
  <c r="N308" i="2"/>
  <c r="T308" i="2"/>
  <c r="S308" i="2" l="1"/>
  <c r="R308" i="2" s="1"/>
  <c r="V308" i="2" s="1"/>
  <c r="O309" i="2" s="1"/>
  <c r="Q309" i="2" s="1"/>
  <c r="U308" i="2" l="1"/>
  <c r="W308" i="2" s="1"/>
  <c r="P309" i="2" s="1"/>
  <c r="T309" i="2" l="1"/>
  <c r="S309" i="2" s="1"/>
  <c r="N309" i="2"/>
  <c r="R309" i="2" l="1"/>
  <c r="V309" i="2" s="1"/>
  <c r="O310" i="2" s="1"/>
  <c r="U309" i="2"/>
  <c r="W309" i="2" s="1"/>
  <c r="P310" i="2" l="1"/>
  <c r="N310" i="2" s="1"/>
  <c r="Q310" i="2"/>
  <c r="T310" i="2" l="1"/>
  <c r="S310" i="2" s="1"/>
  <c r="R310" i="2" s="1"/>
  <c r="V310" i="2" s="1"/>
  <c r="O311" i="2" s="1"/>
  <c r="Q311" i="2" l="1"/>
  <c r="U310" i="2"/>
  <c r="W310" i="2" s="1"/>
  <c r="P311" i="2" l="1"/>
  <c r="T311" i="2" l="1"/>
  <c r="S311" i="2" s="1"/>
  <c r="N311" i="2"/>
  <c r="R311" i="2" l="1"/>
  <c r="V311" i="2" s="1"/>
  <c r="O312" i="2" s="1"/>
  <c r="U311" i="2"/>
  <c r="W311" i="2" s="1"/>
  <c r="P312" i="2" l="1"/>
  <c r="Q312" i="2"/>
  <c r="T312" i="2" l="1"/>
  <c r="S312" i="2" s="1"/>
  <c r="R312" i="2" s="1"/>
  <c r="V312" i="2" s="1"/>
  <c r="O313" i="2" s="1"/>
  <c r="N312" i="2"/>
  <c r="Q313" i="2" l="1"/>
  <c r="U312" i="2"/>
  <c r="W312" i="2" s="1"/>
  <c r="P313" i="2" l="1"/>
  <c r="T313" i="2" l="1"/>
  <c r="S313" i="2" s="1"/>
  <c r="N313" i="2"/>
  <c r="R313" i="2" l="1"/>
  <c r="V313" i="2" s="1"/>
  <c r="O314" i="2" s="1"/>
  <c r="U313" i="2"/>
  <c r="W313" i="2" s="1"/>
  <c r="P314" i="2" l="1"/>
  <c r="N314" i="2" s="1"/>
  <c r="Q314" i="2"/>
  <c r="T314" i="2" l="1"/>
  <c r="S314" i="2" s="1"/>
  <c r="R314" i="2" s="1"/>
  <c r="V314" i="2" s="1"/>
  <c r="O315" i="2" s="1"/>
  <c r="Q315" i="2" l="1"/>
  <c r="U314" i="2"/>
  <c r="W314" i="2" s="1"/>
  <c r="P315" i="2" l="1"/>
  <c r="T315" i="2" l="1"/>
  <c r="S315" i="2" s="1"/>
  <c r="N315" i="2"/>
  <c r="R315" i="2" l="1"/>
  <c r="V315" i="2" s="1"/>
  <c r="O316" i="2" s="1"/>
  <c r="U315" i="2"/>
  <c r="W315" i="2" s="1"/>
  <c r="Q316" i="2" l="1"/>
  <c r="P316" i="2"/>
  <c r="T316" i="2" l="1"/>
  <c r="S316" i="2" s="1"/>
  <c r="R316" i="2" s="1"/>
  <c r="V316" i="2" s="1"/>
  <c r="O317" i="2" s="1"/>
  <c r="N316" i="2"/>
  <c r="U316" i="2" l="1"/>
  <c r="W316" i="2" s="1"/>
  <c r="Q317" i="2"/>
  <c r="P317" i="2" l="1"/>
  <c r="T317" i="2" l="1"/>
  <c r="S317" i="2" s="1"/>
  <c r="N317" i="2"/>
  <c r="R317" i="2" l="1"/>
  <c r="V317" i="2" s="1"/>
  <c r="O318" i="2" s="1"/>
  <c r="U317" i="2"/>
  <c r="W317" i="2" s="1"/>
  <c r="P318" i="2" l="1"/>
  <c r="N318" i="2" s="1"/>
  <c r="Q318" i="2"/>
  <c r="T318" i="2" l="1"/>
  <c r="S318" i="2" s="1"/>
  <c r="R318" i="2" s="1"/>
  <c r="V318" i="2" s="1"/>
  <c r="O319" i="2" s="1"/>
  <c r="Q319" i="2" l="1"/>
  <c r="U318" i="2"/>
  <c r="W318" i="2" s="1"/>
  <c r="P319" i="2" l="1"/>
  <c r="T319" i="2" l="1"/>
  <c r="S319" i="2" s="1"/>
  <c r="N319" i="2"/>
  <c r="R319" i="2" l="1"/>
  <c r="V319" i="2" s="1"/>
  <c r="O320" i="2" s="1"/>
  <c r="U319" i="2"/>
  <c r="W319" i="2" s="1"/>
  <c r="P320" i="2" l="1"/>
  <c r="N320" i="2" s="1"/>
  <c r="Q320" i="2"/>
  <c r="T320" i="2" l="1"/>
  <c r="S320" i="2" s="1"/>
  <c r="R320" i="2" s="1"/>
  <c r="V320" i="2" s="1"/>
  <c r="O321" i="2" s="1"/>
  <c r="U320" i="2" l="1"/>
  <c r="W320" i="2" s="1"/>
  <c r="Q321" i="2"/>
  <c r="P321" i="2" l="1"/>
  <c r="N321" i="2" s="1"/>
  <c r="T321" i="2" l="1"/>
  <c r="S321" i="2" s="1"/>
  <c r="R321" i="2" s="1"/>
  <c r="V321" i="2" s="1"/>
  <c r="O322" i="2" s="1"/>
  <c r="Q322" i="2" s="1"/>
  <c r="U321" i="2" l="1"/>
  <c r="W321" i="2" s="1"/>
  <c r="P322" i="2" s="1"/>
  <c r="T322" i="2" l="1"/>
  <c r="S322" i="2" s="1"/>
  <c r="N322" i="2"/>
  <c r="R322" i="2" l="1"/>
  <c r="V322" i="2" s="1"/>
  <c r="O323" i="2" s="1"/>
  <c r="U322" i="2"/>
  <c r="W322" i="2" s="1"/>
  <c r="P323" i="2" l="1"/>
  <c r="N323" i="2" s="1"/>
  <c r="Q323" i="2"/>
  <c r="T323" i="2" l="1"/>
  <c r="S323" i="2" s="1"/>
  <c r="U323" i="2" s="1"/>
  <c r="W323" i="2" s="1"/>
  <c r="P324" i="2" l="1"/>
  <c r="R323" i="2"/>
  <c r="V323" i="2" s="1"/>
  <c r="O324" i="2" s="1"/>
  <c r="T324" i="2" l="1"/>
  <c r="Q324" i="2"/>
  <c r="N324" i="2"/>
  <c r="S324" i="2" l="1"/>
  <c r="R324" i="2" s="1"/>
  <c r="V324" i="2" s="1"/>
  <c r="O325" i="2" s="1"/>
  <c r="Q325" i="2" s="1"/>
  <c r="U324" i="2" l="1"/>
  <c r="W324" i="2" s="1"/>
  <c r="P325" i="2" s="1"/>
  <c r="T325" i="2" l="1"/>
  <c r="S325" i="2" s="1"/>
  <c r="N325" i="2"/>
  <c r="R325" i="2" l="1"/>
  <c r="V325" i="2" s="1"/>
  <c r="O326" i="2" s="1"/>
  <c r="U325" i="2"/>
  <c r="W325" i="2" s="1"/>
  <c r="P326" i="2" l="1"/>
  <c r="Q326" i="2"/>
  <c r="T326" i="2" l="1"/>
  <c r="S326" i="2" s="1"/>
  <c r="R326" i="2" s="1"/>
  <c r="V326" i="2" s="1"/>
  <c r="O327" i="2" s="1"/>
  <c r="N326" i="2"/>
  <c r="Q327" i="2" l="1"/>
  <c r="U326" i="2"/>
  <c r="W326" i="2" s="1"/>
  <c r="P327" i="2" l="1"/>
  <c r="T327" i="2" l="1"/>
  <c r="S327" i="2" s="1"/>
  <c r="U327" i="2" s="1"/>
  <c r="W327" i="2" s="1"/>
  <c r="N327" i="2"/>
  <c r="P328" i="2" l="1"/>
  <c r="R327" i="2"/>
  <c r="V327" i="2" s="1"/>
  <c r="O328" i="2" s="1"/>
  <c r="N328" i="2" l="1"/>
  <c r="Q328" i="2"/>
  <c r="T328" i="2"/>
  <c r="S328" i="2" l="1"/>
  <c r="R328" i="2" s="1"/>
  <c r="V328" i="2" s="1"/>
  <c r="O329" i="2" s="1"/>
  <c r="Q329" i="2" l="1"/>
  <c r="U328" i="2"/>
  <c r="W328" i="2" s="1"/>
  <c r="P329" i="2" l="1"/>
  <c r="T329" i="2" l="1"/>
  <c r="S329" i="2" s="1"/>
  <c r="N329" i="2"/>
  <c r="R329" i="2" l="1"/>
  <c r="V329" i="2" s="1"/>
  <c r="O330" i="2" s="1"/>
  <c r="U329" i="2"/>
  <c r="W329" i="2" s="1"/>
  <c r="P330" i="2" l="1"/>
  <c r="N330" i="2" s="1"/>
  <c r="Q330" i="2"/>
  <c r="T330" i="2" l="1"/>
  <c r="S330" i="2" s="1"/>
  <c r="R330" i="2" s="1"/>
  <c r="V330" i="2" s="1"/>
  <c r="O331" i="2" s="1"/>
  <c r="Q331" i="2" l="1"/>
  <c r="U330" i="2"/>
  <c r="W330" i="2" s="1"/>
  <c r="P331" i="2" l="1"/>
  <c r="T331" i="2" l="1"/>
  <c r="S331" i="2" s="1"/>
  <c r="N331" i="2"/>
  <c r="R331" i="2" l="1"/>
  <c r="V331" i="2" s="1"/>
  <c r="O332" i="2" s="1"/>
  <c r="U331" i="2"/>
  <c r="W331" i="2" s="1"/>
  <c r="P332" i="2" l="1"/>
  <c r="N332" i="2" s="1"/>
  <c r="Q332" i="2"/>
  <c r="T332" i="2" l="1"/>
  <c r="S332" i="2" s="1"/>
  <c r="R332" i="2" s="1"/>
  <c r="V332" i="2" s="1"/>
  <c r="O333" i="2" s="1"/>
  <c r="Q333" i="2" l="1"/>
  <c r="U332" i="2"/>
  <c r="W332" i="2" s="1"/>
  <c r="P333" i="2" l="1"/>
  <c r="T333" i="2" l="1"/>
  <c r="S333" i="2" s="1"/>
  <c r="N333" i="2"/>
  <c r="R333" i="2" l="1"/>
  <c r="V333" i="2" s="1"/>
  <c r="O334" i="2" s="1"/>
  <c r="U333" i="2"/>
  <c r="W333" i="2" s="1"/>
  <c r="Q334" i="2" l="1"/>
  <c r="P334" i="2"/>
  <c r="T334" i="2" l="1"/>
  <c r="S334" i="2" s="1"/>
  <c r="U334" i="2" s="1"/>
  <c r="W334" i="2" s="1"/>
  <c r="N334" i="2"/>
  <c r="P335" i="2" l="1"/>
  <c r="R334" i="2"/>
  <c r="V334" i="2" s="1"/>
  <c r="O335" i="2" s="1"/>
  <c r="Q335" i="2" l="1"/>
  <c r="N335" i="2"/>
  <c r="T335" i="2"/>
  <c r="S335" i="2" l="1"/>
  <c r="R335" i="2" s="1"/>
  <c r="V335" i="2" s="1"/>
  <c r="O336" i="2" s="1"/>
  <c r="Q336" i="2" s="1"/>
  <c r="U335" i="2" l="1"/>
  <c r="W335" i="2" s="1"/>
  <c r="P336" i="2" s="1"/>
  <c r="T336" i="2" l="1"/>
  <c r="S336" i="2" s="1"/>
  <c r="N336" i="2"/>
  <c r="R336" i="2" l="1"/>
  <c r="V336" i="2" s="1"/>
  <c r="O337" i="2" s="1"/>
  <c r="U336" i="2"/>
  <c r="W336" i="2" s="1"/>
  <c r="P337" i="2" l="1"/>
  <c r="N337" i="2" s="1"/>
  <c r="Q337" i="2"/>
  <c r="T337" i="2" l="1"/>
  <c r="S337" i="2" s="1"/>
  <c r="R337" i="2" l="1"/>
  <c r="V337" i="2" s="1"/>
  <c r="O338" i="2" s="1"/>
  <c r="U337" i="2"/>
  <c r="W337" i="2" s="1"/>
  <c r="P338" i="2" l="1"/>
  <c r="N338" i="2" s="1"/>
  <c r="Q338" i="2"/>
  <c r="T338" i="2" l="1"/>
  <c r="S338" i="2" s="1"/>
  <c r="R338" i="2" l="1"/>
  <c r="V338" i="2" s="1"/>
  <c r="O339" i="2" s="1"/>
  <c r="U338" i="2"/>
  <c r="W338" i="2" s="1"/>
  <c r="P339" i="2" l="1"/>
  <c r="N339" i="2" s="1"/>
  <c r="Q339" i="2"/>
  <c r="T339" i="2" l="1"/>
  <c r="S339" i="2" s="1"/>
  <c r="R339" i="2" l="1"/>
  <c r="V339" i="2" s="1"/>
  <c r="O340" i="2" s="1"/>
  <c r="U339" i="2"/>
  <c r="W339" i="2" s="1"/>
  <c r="P340" i="2" l="1"/>
  <c r="N340" i="2" s="1"/>
  <c r="Q340" i="2"/>
  <c r="T340" i="2" l="1"/>
  <c r="S340" i="2" s="1"/>
  <c r="R340" i="2" l="1"/>
  <c r="V340" i="2" s="1"/>
  <c r="O341" i="2" s="1"/>
  <c r="U340" i="2"/>
  <c r="W340" i="2" s="1"/>
  <c r="P341" i="2" l="1"/>
  <c r="Q341" i="2"/>
  <c r="T341" i="2" l="1"/>
  <c r="S341" i="2" s="1"/>
  <c r="R341" i="2" s="1"/>
  <c r="V341" i="2" s="1"/>
  <c r="O342" i="2" s="1"/>
  <c r="N341" i="2"/>
  <c r="U341" i="2" l="1"/>
  <c r="W341" i="2" s="1"/>
  <c r="Q342" i="2"/>
  <c r="P342" i="2" l="1"/>
  <c r="N342" i="2" s="1"/>
  <c r="T342" i="2" l="1"/>
  <c r="S342" i="2" s="1"/>
  <c r="U342" i="2" s="1"/>
  <c r="W342" i="2" s="1"/>
  <c r="R342" i="2" l="1"/>
  <c r="V342" i="2" s="1"/>
  <c r="O343" i="2" s="1"/>
  <c r="Q343" i="2" s="1"/>
  <c r="P343" i="2"/>
  <c r="N343" i="2" l="1"/>
  <c r="T343" i="2"/>
  <c r="S343" i="2" s="1"/>
  <c r="R343" i="2" s="1"/>
  <c r="V343" i="2" s="1"/>
  <c r="O344" i="2" s="1"/>
  <c r="U343" i="2" l="1"/>
  <c r="W343" i="2" s="1"/>
  <c r="Q344" i="2"/>
  <c r="P344" i="2" l="1"/>
  <c r="T344" i="2" l="1"/>
  <c r="S344" i="2" s="1"/>
  <c r="U344" i="2" s="1"/>
  <c r="W344" i="2" s="1"/>
  <c r="N344" i="2"/>
  <c r="P345" i="2" l="1"/>
  <c r="T345" i="2" s="1"/>
  <c r="R344" i="2"/>
  <c r="V344" i="2" s="1"/>
  <c r="O345" i="2" s="1"/>
  <c r="N345" i="2" l="1"/>
  <c r="Q345" i="2"/>
  <c r="S345" i="2" l="1"/>
  <c r="R345" i="2" s="1"/>
  <c r="V345" i="2" s="1"/>
  <c r="O346" i="2" s="1"/>
  <c r="U345" i="2" l="1"/>
  <c r="W345" i="2" s="1"/>
  <c r="Q346" i="2"/>
  <c r="P346" i="2" l="1"/>
  <c r="N346" i="2" s="1"/>
  <c r="T346" i="2" l="1"/>
  <c r="S346" i="2" s="1"/>
  <c r="U346" i="2" s="1"/>
  <c r="W346" i="2" s="1"/>
  <c r="R346" i="2" l="1"/>
  <c r="V346" i="2" s="1"/>
  <c r="O347" i="2" s="1"/>
  <c r="Q347" i="2" s="1"/>
  <c r="P347" i="2"/>
  <c r="N347" i="2" l="1"/>
  <c r="T347" i="2"/>
  <c r="S347" i="2" s="1"/>
  <c r="R347" i="2" s="1"/>
  <c r="V347" i="2" s="1"/>
  <c r="O348" i="2" s="1"/>
  <c r="Q348" i="2" l="1"/>
  <c r="U347" i="2"/>
  <c r="W347" i="2" s="1"/>
  <c r="P348" i="2" l="1"/>
  <c r="T348" i="2" l="1"/>
  <c r="S348" i="2" s="1"/>
  <c r="N348" i="2"/>
  <c r="R348" i="2" l="1"/>
  <c r="V348" i="2" s="1"/>
  <c r="O349" i="2" s="1"/>
  <c r="U348" i="2"/>
  <c r="W348" i="2" s="1"/>
  <c r="P349" i="2" l="1"/>
  <c r="N349" i="2" s="1"/>
  <c r="Q349" i="2"/>
  <c r="T349" i="2" l="1"/>
  <c r="S349" i="2" s="1"/>
  <c r="R349" i="2" s="1"/>
  <c r="V349" i="2" s="1"/>
  <c r="O350" i="2" s="1"/>
  <c r="Q350" i="2" l="1"/>
  <c r="U349" i="2"/>
  <c r="W349" i="2" s="1"/>
  <c r="P350" i="2" l="1"/>
  <c r="T350" i="2" l="1"/>
  <c r="S350" i="2" s="1"/>
  <c r="N350" i="2"/>
  <c r="R350" i="2" l="1"/>
  <c r="V350" i="2" s="1"/>
  <c r="O351" i="2" s="1"/>
  <c r="U350" i="2"/>
  <c r="W350" i="2" s="1"/>
  <c r="P351" i="2" l="1"/>
  <c r="T351" i="2" s="1"/>
  <c r="Q351" i="2"/>
  <c r="N351" i="2" l="1"/>
  <c r="S351" i="2"/>
  <c r="R351" i="2" s="1"/>
  <c r="V351" i="2" s="1"/>
  <c r="O352" i="2" s="1"/>
  <c r="Q352" i="2" l="1"/>
  <c r="U351" i="2"/>
  <c r="W351" i="2" s="1"/>
  <c r="P352" i="2" l="1"/>
  <c r="T352" i="2" l="1"/>
  <c r="S352" i="2" s="1"/>
  <c r="N352" i="2"/>
  <c r="R352" i="2" l="1"/>
  <c r="V352" i="2" s="1"/>
  <c r="O353" i="2" s="1"/>
  <c r="U352" i="2"/>
  <c r="W352" i="2" s="1"/>
  <c r="P353" i="2" l="1"/>
  <c r="N353" i="2" s="1"/>
  <c r="Q353" i="2"/>
  <c r="T353" i="2" l="1"/>
  <c r="S353" i="2" s="1"/>
  <c r="R353" i="2" l="1"/>
  <c r="V353" i="2" s="1"/>
  <c r="O354" i="2" s="1"/>
  <c r="U353" i="2"/>
  <c r="W353" i="2" s="1"/>
  <c r="P354" i="2" l="1"/>
  <c r="T354" i="2" s="1"/>
  <c r="Q354" i="2"/>
  <c r="N354" i="2" l="1"/>
  <c r="S354" i="2"/>
  <c r="U354" i="2" s="1"/>
  <c r="W354" i="2" s="1"/>
  <c r="R354" i="2" l="1"/>
  <c r="V354" i="2" s="1"/>
  <c r="O355" i="2" s="1"/>
  <c r="Q355" i="2" s="1"/>
  <c r="P355" i="2"/>
  <c r="T355" i="2" l="1"/>
  <c r="S355" i="2" s="1"/>
  <c r="R355" i="2" s="1"/>
  <c r="V355" i="2" s="1"/>
  <c r="O356" i="2" s="1"/>
  <c r="N355" i="2"/>
  <c r="Q356" i="2" l="1"/>
  <c r="U355" i="2"/>
  <c r="W355" i="2" s="1"/>
  <c r="P356" i="2" l="1"/>
  <c r="T356" i="2" l="1"/>
  <c r="S356" i="2" s="1"/>
  <c r="N356" i="2"/>
  <c r="R356" i="2" l="1"/>
  <c r="V356" i="2" s="1"/>
  <c r="O357" i="2" s="1"/>
  <c r="U356" i="2"/>
  <c r="W356" i="2" s="1"/>
  <c r="Q357" i="2" l="1"/>
  <c r="P357" i="2"/>
  <c r="T357" i="2" l="1"/>
  <c r="S357" i="2" s="1"/>
  <c r="R357" i="2" s="1"/>
  <c r="V357" i="2" s="1"/>
  <c r="O358" i="2" s="1"/>
  <c r="N357" i="2"/>
  <c r="U357" i="2" l="1"/>
  <c r="W357" i="2" s="1"/>
  <c r="Q358" i="2"/>
  <c r="P358" i="2" l="1"/>
  <c r="T358" i="2" l="1"/>
  <c r="S358" i="2" s="1"/>
  <c r="N358" i="2"/>
  <c r="R358" i="2" l="1"/>
  <c r="V358" i="2" s="1"/>
  <c r="O359" i="2" s="1"/>
  <c r="U358" i="2"/>
  <c r="W358" i="2" s="1"/>
  <c r="P359" i="2" l="1"/>
  <c r="N359" i="2" s="1"/>
  <c r="Q359" i="2"/>
  <c r="T359" i="2" l="1"/>
  <c r="S359" i="2" s="1"/>
  <c r="R359" i="2" s="1"/>
  <c r="V359" i="2" s="1"/>
  <c r="O360" i="2" s="1"/>
  <c r="Q360" i="2" l="1"/>
  <c r="U359" i="2"/>
  <c r="W359" i="2" s="1"/>
  <c r="P360" i="2" l="1"/>
  <c r="T360" i="2" l="1"/>
  <c r="S360" i="2" s="1"/>
  <c r="N360" i="2"/>
  <c r="R360" i="2" l="1"/>
  <c r="V360" i="2" s="1"/>
  <c r="O361" i="2" s="1"/>
  <c r="U360" i="2"/>
  <c r="W360" i="2" s="1"/>
  <c r="P361" i="2" l="1"/>
  <c r="Q361" i="2"/>
  <c r="T361" i="2" l="1"/>
  <c r="S361" i="2" s="1"/>
  <c r="R361" i="2" s="1"/>
  <c r="V361" i="2" s="1"/>
  <c r="O362" i="2" s="1"/>
  <c r="N361" i="2"/>
  <c r="U361" i="2" l="1"/>
  <c r="W361" i="2" s="1"/>
  <c r="Q362" i="2"/>
  <c r="P362" i="2" l="1"/>
  <c r="T362" i="2" l="1"/>
  <c r="S362" i="2" s="1"/>
  <c r="U362" i="2" s="1"/>
  <c r="W362" i="2" s="1"/>
  <c r="N362" i="2"/>
  <c r="P363" i="2" l="1"/>
  <c r="R362" i="2"/>
  <c r="V362" i="2" s="1"/>
  <c r="O363" i="2" s="1"/>
  <c r="N363" i="2" l="1"/>
  <c r="Q363" i="2"/>
  <c r="T363" i="2"/>
  <c r="S363" i="2" l="1"/>
  <c r="R363" i="2" s="1"/>
  <c r="V363" i="2" s="1"/>
  <c r="O364" i="2" s="1"/>
  <c r="Q364" i="2" s="1"/>
  <c r="U363" i="2" l="1"/>
  <c r="W363" i="2" s="1"/>
  <c r="P364" i="2" s="1"/>
  <c r="T364" i="2" l="1"/>
  <c r="S364" i="2" s="1"/>
  <c r="N364" i="2"/>
  <c r="R364" i="2" l="1"/>
  <c r="V364" i="2" s="1"/>
  <c r="O365" i="2" s="1"/>
  <c r="U364" i="2"/>
  <c r="W364" i="2" s="1"/>
  <c r="P365" i="2" l="1"/>
  <c r="N365" i="2" s="1"/>
  <c r="Q365" i="2"/>
  <c r="T365" i="2" l="1"/>
  <c r="S365" i="2" s="1"/>
  <c r="R365" i="2" s="1"/>
  <c r="V365" i="2" s="1"/>
  <c r="O366" i="2" s="1"/>
  <c r="Q366" i="2" l="1"/>
  <c r="U365" i="2"/>
  <c r="W365" i="2" s="1"/>
  <c r="P366" i="2" l="1"/>
  <c r="T366" i="2" l="1"/>
  <c r="S366" i="2" s="1"/>
  <c r="N366" i="2"/>
  <c r="R366" i="2" l="1"/>
  <c r="V366" i="2" s="1"/>
  <c r="O367" i="2" s="1"/>
  <c r="U366" i="2"/>
  <c r="W366" i="2" s="1"/>
  <c r="P367" i="2" l="1"/>
  <c r="N367" i="2" s="1"/>
  <c r="Q367" i="2"/>
  <c r="T367" i="2" l="1"/>
  <c r="S367" i="2" s="1"/>
  <c r="R367" i="2" l="1"/>
  <c r="V367" i="2" s="1"/>
  <c r="O368" i="2" s="1"/>
  <c r="U367" i="2"/>
  <c r="W367" i="2" s="1"/>
  <c r="P368" i="2" l="1"/>
  <c r="Q368" i="2"/>
  <c r="T368" i="2" l="1"/>
  <c r="S368" i="2" s="1"/>
  <c r="R368" i="2" s="1"/>
  <c r="V368" i="2" s="1"/>
  <c r="O369" i="2" s="1"/>
  <c r="N368" i="2"/>
  <c r="Q369" i="2" l="1"/>
  <c r="U368" i="2"/>
  <c r="W368" i="2" s="1"/>
  <c r="P369" i="2" l="1"/>
  <c r="T369" i="2" l="1"/>
  <c r="S369" i="2" s="1"/>
  <c r="N369" i="2"/>
  <c r="R369" i="2" l="1"/>
  <c r="V369" i="2" s="1"/>
  <c r="O370" i="2" s="1"/>
  <c r="U369" i="2"/>
  <c r="W369" i="2" s="1"/>
  <c r="P370" i="2" l="1"/>
  <c r="N370" i="2" s="1"/>
  <c r="D7" i="2" s="1"/>
  <c r="Q370" i="2"/>
  <c r="T370" i="2" l="1"/>
  <c r="S370" i="2" s="1"/>
  <c r="U370" i="2" s="1"/>
  <c r="W370" i="2" s="1"/>
  <c r="R370" i="2" l="1"/>
  <c r="V370" i="2" s="1"/>
  <c r="D6" i="2" s="1"/>
  <c r="D8" i="2" l="1"/>
  <c r="D9" i="2" l="1"/>
  <c r="C4" i="9" s="1"/>
  <c r="E4" i="9" s="1"/>
  <c r="J22" i="6"/>
  <c r="M22" i="6"/>
  <c r="M15" i="6"/>
  <c r="B24" i="13"/>
  <c r="B24" i="12"/>
  <c r="L56" i="6" l="1"/>
  <c r="M56" i="6" s="1"/>
  <c r="M30" i="6"/>
  <c r="B21" i="12"/>
  <c r="B21" i="13"/>
  <c r="B19" i="13" s="1"/>
</calcChain>
</file>

<file path=xl/sharedStrings.xml><?xml version="1.0" encoding="utf-8"?>
<sst xmlns="http://schemas.openxmlformats.org/spreadsheetml/2006/main" count="307" uniqueCount="216">
  <si>
    <t>Ставка</t>
  </si>
  <si>
    <t>Сумма кредита</t>
  </si>
  <si>
    <t>Погашение ОД</t>
  </si>
  <si>
    <t>ОД на начало</t>
  </si>
  <si>
    <t>Накопленные %% на начало</t>
  </si>
  <si>
    <t>Погашение текущих %</t>
  </si>
  <si>
    <t>Начислено за месяц</t>
  </si>
  <si>
    <t>Погашение накопленных %%</t>
  </si>
  <si>
    <t>Формирование накопленных %%</t>
  </si>
  <si>
    <t>ОД на конец периода</t>
  </si>
  <si>
    <t>Накопленные %% на конец периода</t>
  </si>
  <si>
    <t>График платежей</t>
  </si>
  <si>
    <t>Общий долга на начало</t>
  </si>
  <si>
    <t xml:space="preserve">Параметр </t>
  </si>
  <si>
    <t>Значение</t>
  </si>
  <si>
    <t>Процентная ставка</t>
  </si>
  <si>
    <t>Справочник Банков для перечисления платежей участника НИС</t>
  </si>
  <si>
    <t>Сбербанк</t>
  </si>
  <si>
    <t>Связь-Банк</t>
  </si>
  <si>
    <t>Зенит</t>
  </si>
  <si>
    <t>Столбец1</t>
  </si>
  <si>
    <t>Иной</t>
  </si>
  <si>
    <t>ВТБ24</t>
  </si>
  <si>
    <t>Сумма накоплений для оплаты ПВ</t>
  </si>
  <si>
    <t>Начало процентного периода</t>
  </si>
  <si>
    <t>Конец месяца (процентного периода)</t>
  </si>
  <si>
    <t>День недели</t>
  </si>
  <si>
    <t>Первый рабочий день нового месяца</t>
  </si>
  <si>
    <t>Процентный период, дн.</t>
  </si>
  <si>
    <t>Максимальный срок, мес.</t>
  </si>
  <si>
    <t>Расчетный период полного погашения</t>
  </si>
  <si>
    <t>Остаток долга на конец срока кредита</t>
  </si>
  <si>
    <t>Расчетная дата полного погашения</t>
  </si>
  <si>
    <t>Индекс</t>
  </si>
  <si>
    <t>Високосный (да/нет)</t>
  </si>
  <si>
    <t>нет</t>
  </si>
  <si>
    <t>да</t>
  </si>
  <si>
    <t>Кол-во дней в году</t>
  </si>
  <si>
    <t>Год</t>
  </si>
  <si>
    <t>Прогноз ФГКУ в 2016г.</t>
  </si>
  <si>
    <t>Прогноз для расчета</t>
  </si>
  <si>
    <t>-</t>
  </si>
  <si>
    <t>Отклонение расчет/ФГКУ ("запас прочности")</t>
  </si>
  <si>
    <t>Ко-во дней в году</t>
  </si>
  <si>
    <t xml:space="preserve">Платеж </t>
  </si>
  <si>
    <t>Максимальная сумма по продукту</t>
  </si>
  <si>
    <t>Максимальная сумма кредита, руб.</t>
  </si>
  <si>
    <t>Расчетная максимальная сумма кредита для заемщика, руб.</t>
  </si>
  <si>
    <t>Счет для получения заемщиком накоплений открыт в банке:</t>
  </si>
  <si>
    <t>Максимальный К/З</t>
  </si>
  <si>
    <t>Коэффициент Кредит/Залог, %</t>
  </si>
  <si>
    <t>Возраст заемщика на даты погашения, лет</t>
  </si>
  <si>
    <t>Возраст заемщика на дату окончания кредитного договора</t>
  </si>
  <si>
    <t>Платежи по стравочнику АИЖК</t>
  </si>
  <si>
    <t>Платежи по прогнозу ФГКУ</t>
  </si>
  <si>
    <t>"Запас по сроку"</t>
  </si>
  <si>
    <t>Возраст заемщика на расчетную дату погашание кредита, лет.</t>
  </si>
  <si>
    <t>Возраст заемщика на дату погашения кредита</t>
  </si>
  <si>
    <t>Период с даты подписания до даты выдачи КД, мес.</t>
  </si>
  <si>
    <t>минимальный срок кредита, мес.</t>
  </si>
  <si>
    <t>минимальная сумма по продукту</t>
  </si>
  <si>
    <t>Максимальная сумма накоплений для оплаты первоначального взноса, руб.</t>
  </si>
  <si>
    <t>Собственные средства заемщика, руб.</t>
  </si>
  <si>
    <t>Решение заемщика о сумме накоплений для оплаты первоначального взноса, руб.</t>
  </si>
  <si>
    <t>Общая сумма первоначального взноса, руб.</t>
  </si>
  <si>
    <t>Запрашиваемая сумма кредита, руб.</t>
  </si>
  <si>
    <t>Газпромбанк</t>
  </si>
  <si>
    <t>Срок кредитного договора, по:</t>
  </si>
  <si>
    <t>Выбор условий кредитования</t>
  </si>
  <si>
    <t>Оценочная стоимость жилья, руб.</t>
  </si>
  <si>
    <t>Стоимость жилья по договору купли-продажи, руб.</t>
  </si>
  <si>
    <t>поля для ввода-</t>
  </si>
  <si>
    <t>поля с результатами расчета-</t>
  </si>
  <si>
    <t>Максимальная сумма неиспользованных накоплений для увеличения суммы кредита</t>
  </si>
  <si>
    <t>Максимальная сумма кредита с учетом увеличение на размер неиспользованных накоплений</t>
  </si>
  <si>
    <t>Увеличить сумму кредита, на неиспользованную сумму накоплений?</t>
  </si>
  <si>
    <t>Расчет: сумма кредита + накопления + средства заемщика</t>
  </si>
  <si>
    <t>Сумма неиспользованных накоплений, на которую возможно увеличить сумму кредита</t>
  </si>
  <si>
    <t>Максимальный срок кредита.</t>
  </si>
  <si>
    <t>Минимальный срок кредита, мес.</t>
  </si>
  <si>
    <t>Прогноз ФГКУ в 2017г.</t>
  </si>
  <si>
    <t>Ввод параметров для формирования заключения об андеррайтинге</t>
  </si>
  <si>
    <t xml:space="preserve">Заключение о проведенном андеррайтинге заемщика </t>
  </si>
  <si>
    <t>Заявка</t>
  </si>
  <si>
    <t>Дата</t>
  </si>
  <si>
    <t>Решение действует до</t>
  </si>
  <si>
    <t>Одобрить предоставление кредита/займа на следующих условиях:</t>
  </si>
  <si>
    <t>Состав заемщиков</t>
  </si>
  <si>
    <t>Основные условия сделки</t>
  </si>
  <si>
    <t>Продукт</t>
  </si>
  <si>
    <t>Военная ипотека</t>
  </si>
  <si>
    <t>Опция и вычет</t>
  </si>
  <si>
    <t>Опции: НЕТ</t>
  </si>
  <si>
    <t>Вычеты: НЕТ</t>
  </si>
  <si>
    <t>Регион расположения 
предмета ипотеки</t>
  </si>
  <si>
    <t>Алтайский край</t>
  </si>
  <si>
    <t>Cумма кредита (займа) (руб.)</t>
  </si>
  <si>
    <t>не менее 300 000 руб. и не более:</t>
  </si>
  <si>
    <t>Сумма кредита может быть уменьшена без повторного рассмотрения заявки</t>
  </si>
  <si>
    <t>Максимальный аннуитет</t>
  </si>
  <si>
    <t>Срок (мес.)</t>
  </si>
  <si>
    <t>Страхование</t>
  </si>
  <si>
    <t>Учтенный размер дохода 
(за вычетом налогов)</t>
  </si>
  <si>
    <t xml:space="preserve">Заемщик 1 – </t>
  </si>
  <si>
    <t xml:space="preserve">Заемщик 2 – </t>
  </si>
  <si>
    <t>Дополнительные условия кредитования</t>
  </si>
  <si>
    <t>Необходимо направить комплект документов по объекту недвижимости с целью получения заключения об андеррайтинге предмета ипотеки.</t>
  </si>
  <si>
    <t>Настоящее заключение не является основанием для выдачи кредита/займа при отсутствии заключения об андеррайтинге предмета ипотеки.</t>
  </si>
  <si>
    <t>Заключение о проведенном андеррайтинге заемщика и объекта недвижимости</t>
  </si>
  <si>
    <t>Cумма кредита (займа)</t>
  </si>
  <si>
    <t>Предмет ипотеки</t>
  </si>
  <si>
    <t>Адрес предмета ипотеки</t>
  </si>
  <si>
    <t>Объект долевого строительства</t>
  </si>
  <si>
    <t>Цена по договору приобретения (если предмет ипотеки приобретается)</t>
  </si>
  <si>
    <t xml:space="preserve">Стоимость согласно отчету об оценке </t>
  </si>
  <si>
    <t xml:space="preserve">Стоимость согласно экспертной оценке АО «АИЖК» </t>
  </si>
  <si>
    <t>Предоставление ипотечного кредита (займа) может быть осуществлено только при соблюдении следующих условий:</t>
  </si>
  <si>
    <t>- сумма кредита (займа), максимальный аннуитет и коэффициент К/З не превышают максимальных значений, указанных в настоящем заключении;</t>
  </si>
  <si>
    <t xml:space="preserve"> - соблюдены дополнительные условия кредитования, указанные в настоящем заключении;</t>
  </si>
  <si>
    <t xml:space="preserve"> - выполняются требования АО «АИЖК» и выбранного продукта к условиям кредитования; </t>
  </si>
  <si>
    <t xml:space="preserve"> - процентная ставка на дату выдачи кредита/займа  соответствует актуальным требованиям АО «АИЖК».</t>
  </si>
  <si>
    <t>Для увеличения одобренной суммы кредита (займа) требуется повторное рассмотрение заявки.</t>
  </si>
  <si>
    <t>Регионы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</si>
  <si>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</si>
  <si>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</si>
  <si>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</si>
  <si>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</si>
  <si>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</si>
  <si>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</si>
  <si>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</si>
  <si>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</si>
  <si>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</si>
  <si>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</si>
  <si>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</si>
  <si>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авт.область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</si>
  <si>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</si>
  <si>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</si>
  <si>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</si>
  <si>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</si>
  <si>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</si>
  <si>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</si>
  <si>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</si>
  <si>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</si>
  <si>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</si>
  <si>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</si>
  <si>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</si>
  <si>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</si>
  <si>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</si>
  <si>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</si>
  <si>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</si>
  <si>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</si>
  <si>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</si>
  <si>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</si>
  <si>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</si>
  <si>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</si>
  <si>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</si>
  <si>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</si>
  <si>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</si>
  <si>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</si>
  <si>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</si>
  <si>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</si>
  <si>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</si>
  <si>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</si>
  <si>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</si>
  <si>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</si>
  <si>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</si>
  <si>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</si>
  <si>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</si>
  <si>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</si>
  <si>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</si>
  <si>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</si>
  <si>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</si>
  <si>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</si>
  <si>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</si>
  <si>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</si>
  <si>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</si>
  <si>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</si>
  <si>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</si>
  <si>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</si>
  <si>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</si>
  <si>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</si>
  <si>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</si>
  <si>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</si>
  <si>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</si>
  <si>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</si>
  <si>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</si>
  <si>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</si>
  <si>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</si>
  <si>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</si>
  <si>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</si>
  <si>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</si>
  <si>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</si>
  <si>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</si>
  <si>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</si>
  <si>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</si>
  <si>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</si>
  <si>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</si>
  <si>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</si>
  <si>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авт.округ - Югра</t>
  </si>
  <si>
    <t>Челябинская область</t>
  </si>
  <si>
    <t>Чеченская Республика</t>
  </si>
  <si>
    <t>Чувашская Республика</t>
  </si>
  <si>
    <t>Чукотский авт.округ</t>
  </si>
  <si>
    <t>Ямало-Ненецкий авт.округ</t>
  </si>
  <si>
    <t>Ярославская область</t>
  </si>
  <si>
    <t>Стоимость по эксперной оценке АИЖК, руб.</t>
  </si>
  <si>
    <t>Срок кредита, мес.</t>
  </si>
  <si>
    <t>Ставка, % годовых</t>
  </si>
  <si>
    <t>Сумма кредита, руб.</t>
  </si>
  <si>
    <t xml:space="preserve">Срок целевого жилищного займа (ЦЖЗ) согласно свидетельству, по: </t>
  </si>
  <si>
    <t>Выдача кредита, не позднее чем:</t>
  </si>
  <si>
    <t>Российский капитал</t>
  </si>
  <si>
    <t>Общая сумма накоплений участника НИС , руб.</t>
  </si>
  <si>
    <t xml:space="preserve">Дата решения </t>
  </si>
  <si>
    <t>Платеж 2018</t>
  </si>
  <si>
    <t>v.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</si>
</sst>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&quot;р.&quot;;[Red]\-#,##0.00&quot;р.&quot;"/>
    <numFmt numFmtId="43" formatCode="_-* #,##0.00_р_._-;\-* #,##0.00_р_._-;_-* &quot;-&quot;??_р_._-;_-@_-"/>
    <numFmt numFmtId="164" formatCode="#,##0.0"/>
    <numFmt numFmtId="165" formatCode="#,##0_ ;\-#,##0\ 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i/>
      <sz val="12"/>
      <color theme="1"/>
      <name val="Tahoma"/>
      <family val="2"/>
      <charset val="204"/>
    </font>
    <font>
      <sz val="12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b/>
      <sz val="10"/>
      <color rgb="FF231F20"/>
      <name val="Tahoma"/>
      <family val="2"/>
      <charset val="204"/>
    </font>
    <font>
      <b/>
      <sz val="9"/>
      <color rgb="FF231F20"/>
      <name val="Tahoma"/>
      <family val="2"/>
      <charset val="204"/>
    </font>
    <font>
      <u/>
      <sz val="10"/>
      <color rgb="FF231F20"/>
      <name val="Tahoma"/>
      <family val="2"/>
      <charset val="204"/>
    </font>
    <font>
      <sz val="9"/>
      <color rgb="FF231F20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rgb="FF8BC540"/>
      </bottom>
      <diagonal/>
    </border>
    <border>
      <left/>
      <right style="medium">
        <color rgb="FFFFFFFF"/>
      </right>
      <top style="thick">
        <color rgb="FF8BC540"/>
      </top>
      <bottom style="medium">
        <color rgb="FFFFFFFF"/>
      </bottom>
      <diagonal/>
    </border>
    <border>
      <left style="medium">
        <color rgb="FFFFFFFF"/>
      </left>
      <right/>
      <top style="thick">
        <color rgb="FF8BC540"/>
      </top>
      <bottom style="medium">
        <color rgb="FFFFFFFF"/>
      </bottom>
      <diagonal/>
    </border>
    <border>
      <left/>
      <right/>
      <top style="thick">
        <color rgb="FF8BC540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8BC540"/>
      </top>
      <bottom style="thick">
        <color rgb="FFFFFFFF"/>
      </bottom>
      <diagonal/>
    </border>
    <border>
      <left style="thick">
        <color rgb="FFFFFFFF"/>
      </left>
      <right/>
      <top style="thick">
        <color rgb="FF8BC540"/>
      </top>
      <bottom/>
      <diagonal/>
    </border>
    <border>
      <left/>
      <right/>
      <top style="thick">
        <color rgb="FF8BC540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8BC540"/>
      </top>
      <bottom style="medium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203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10" fontId="0" fillId="0" borderId="0" xfId="0" applyNumberFormat="1"/>
    <xf numFmtId="3" fontId="0" fillId="0" borderId="0" xfId="0" applyNumberFormat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3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/>
    <xf numFmtId="3" fontId="0" fillId="0" borderId="0" xfId="0" applyNumberFormat="1" applyAlignment="1">
      <alignment horizontal="center" vertical="top"/>
    </xf>
    <xf numFmtId="43" fontId="0" fillId="0" borderId="0" xfId="2" applyFont="1"/>
    <xf numFmtId="14" fontId="0" fillId="0" borderId="1" xfId="0" applyNumberFormat="1" applyBorder="1"/>
    <xf numFmtId="165" fontId="0" fillId="0" borderId="0" xfId="2" applyNumberFormat="1" applyFont="1"/>
    <xf numFmtId="0" fontId="0" fillId="0" borderId="1" xfId="0" applyFill="1" applyBorder="1"/>
    <xf numFmtId="3" fontId="0" fillId="0" borderId="1" xfId="0" applyNumberFormat="1" applyFill="1" applyBorder="1" applyProtection="1"/>
    <xf numFmtId="10" fontId="0" fillId="0" borderId="1" xfId="0" applyNumberFormat="1" applyFill="1" applyBorder="1" applyProtection="1"/>
    <xf numFmtId="14" fontId="0" fillId="0" borderId="1" xfId="0" applyNumberFormat="1" applyFill="1" applyBorder="1" applyProtection="1"/>
    <xf numFmtId="164" fontId="0" fillId="0" borderId="1" xfId="0" applyNumberFormat="1" applyFill="1" applyBorder="1" applyProtection="1"/>
    <xf numFmtId="10" fontId="0" fillId="0" borderId="1" xfId="1" applyNumberFormat="1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10" fontId="0" fillId="3" borderId="1" xfId="1" applyNumberFormat="1" applyFont="1" applyFill="1" applyBorder="1"/>
    <xf numFmtId="0" fontId="0" fillId="3" borderId="1" xfId="0" applyFill="1" applyBorder="1" applyAlignment="1">
      <alignment horizontal="center" vertical="top"/>
    </xf>
    <xf numFmtId="3" fontId="0" fillId="3" borderId="1" xfId="0" applyNumberFormat="1" applyFill="1" applyBorder="1" applyAlignment="1">
      <alignment horizontal="center" vertical="top" wrapText="1"/>
    </xf>
    <xf numFmtId="0" fontId="0" fillId="0" borderId="2" xfId="0" applyFill="1" applyBorder="1"/>
    <xf numFmtId="14" fontId="0" fillId="0" borderId="2" xfId="0" applyNumberFormat="1" applyFill="1" applyBorder="1" applyProtection="1"/>
    <xf numFmtId="2" fontId="0" fillId="0" borderId="1" xfId="0" applyNumberFormat="1" applyBorder="1"/>
    <xf numFmtId="10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/>
    </xf>
    <xf numFmtId="9" fontId="0" fillId="0" borderId="1" xfId="0" applyNumberFormat="1" applyBorder="1"/>
    <xf numFmtId="2" fontId="0" fillId="0" borderId="1" xfId="0" applyNumberFormat="1" applyBorder="1" applyAlignment="1">
      <alignment horizontal="center"/>
    </xf>
    <xf numFmtId="10" fontId="4" fillId="3" borderId="1" xfId="1" applyNumberFormat="1" applyFont="1" applyFill="1" applyBorder="1"/>
    <xf numFmtId="3" fontId="0" fillId="4" borderId="1" xfId="0" applyNumberFormat="1" applyFill="1" applyBorder="1" applyAlignment="1">
      <alignment horizontal="center" vertical="center"/>
    </xf>
    <xf numFmtId="0" fontId="6" fillId="0" borderId="0" xfId="0" applyFont="1"/>
    <xf numFmtId="3" fontId="6" fillId="0" borderId="1" xfId="0" applyNumberFormat="1" applyFont="1" applyBorder="1" applyAlignment="1" applyProtection="1">
      <alignment horizontal="right"/>
      <protection hidden="1"/>
    </xf>
    <xf numFmtId="14" fontId="6" fillId="0" borderId="1" xfId="0" applyNumberFormat="1" applyFont="1" applyBorder="1" applyProtection="1">
      <protection hidden="1"/>
    </xf>
    <xf numFmtId="3" fontId="6" fillId="0" borderId="1" xfId="0" applyNumberFormat="1" applyFont="1" applyBorder="1" applyProtection="1">
      <protection hidden="1"/>
    </xf>
    <xf numFmtId="166" fontId="6" fillId="0" borderId="1" xfId="1" applyNumberFormat="1" applyFont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10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6" fillId="0" borderId="18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8" fillId="0" borderId="0" xfId="0" applyFont="1" applyBorder="1" applyProtection="1">
      <protection hidden="1"/>
    </xf>
    <xf numFmtId="3" fontId="8" fillId="0" borderId="1" xfId="0" applyNumberFormat="1" applyFont="1" applyBorder="1" applyAlignment="1" applyProtection="1">
      <alignment horizontal="right"/>
      <protection locked="0" hidden="1"/>
    </xf>
    <xf numFmtId="0" fontId="7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12" xfId="0" applyFont="1" applyBorder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11" fillId="0" borderId="2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3" fontId="6" fillId="2" borderId="1" xfId="0" applyNumberFormat="1" applyFont="1" applyFill="1" applyBorder="1" applyProtection="1">
      <protection locked="0"/>
    </xf>
    <xf numFmtId="3" fontId="6" fillId="2" borderId="1" xfId="0" applyNumberFormat="1" applyFont="1" applyFill="1" applyBorder="1" applyAlignment="1" applyProtection="1">
      <alignment horizontal="right"/>
      <protection locked="0"/>
    </xf>
    <xf numFmtId="14" fontId="6" fillId="2" borderId="1" xfId="0" applyNumberFormat="1" applyFont="1" applyFill="1" applyBorder="1" applyProtection="1">
      <protection locked="0"/>
    </xf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3" fontId="6" fillId="5" borderId="1" xfId="0" applyNumberFormat="1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14" fontId="0" fillId="4" borderId="1" xfId="0" applyNumberFormat="1" applyFill="1" applyBorder="1"/>
    <xf numFmtId="14" fontId="3" fillId="4" borderId="1" xfId="0" applyNumberFormat="1" applyFont="1" applyFill="1" applyBorder="1"/>
    <xf numFmtId="0" fontId="11" fillId="0" borderId="20" xfId="0" applyFont="1" applyBorder="1" applyProtection="1">
      <protection hidden="1"/>
    </xf>
    <xf numFmtId="0" fontId="11" fillId="0" borderId="7" xfId="0" applyFont="1" applyBorder="1" applyProtection="1">
      <protection hidden="1"/>
    </xf>
    <xf numFmtId="4" fontId="0" fillId="0" borderId="1" xfId="0" applyNumberFormat="1" applyBorder="1"/>
    <xf numFmtId="10" fontId="0" fillId="0" borderId="1" xfId="0" applyNumberFormat="1" applyBorder="1"/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6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Border="1" applyAlignment="1" applyProtection="1">
      <alignment vertical="center" wrapText="1"/>
      <protection hidden="1"/>
    </xf>
    <xf numFmtId="0" fontId="15" fillId="6" borderId="25" xfId="0" applyFont="1" applyFill="1" applyBorder="1" applyAlignment="1" applyProtection="1">
      <alignment horizontal="justify" vertical="center" wrapText="1"/>
      <protection locked="0" hidden="1"/>
    </xf>
    <xf numFmtId="14" fontId="15" fillId="0" borderId="26" xfId="0" applyNumberFormat="1" applyFont="1" applyBorder="1" applyAlignment="1" applyProtection="1">
      <alignment horizontal="justify" vertical="center" wrapText="1"/>
      <protection locked="0" hidden="1"/>
    </xf>
    <xf numFmtId="0" fontId="16" fillId="0" borderId="0" xfId="0" applyFont="1" applyAlignment="1" applyProtection="1">
      <alignment vertical="center"/>
      <protection hidden="1"/>
    </xf>
    <xf numFmtId="49" fontId="17" fillId="7" borderId="30" xfId="0" applyNumberFormat="1" applyFont="1" applyFill="1" applyBorder="1" applyAlignment="1" applyProtection="1">
      <alignment horizontal="justify" vertical="center" wrapText="1"/>
      <protection locked="0"/>
    </xf>
    <xf numFmtId="49" fontId="17" fillId="7" borderId="33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/>
      <protection hidden="1"/>
    </xf>
    <xf numFmtId="0" fontId="17" fillId="3" borderId="36" xfId="0" applyFont="1" applyFill="1" applyBorder="1" applyAlignment="1" applyProtection="1">
      <alignment horizontal="justify" vertical="center" wrapText="1"/>
      <protection hidden="1"/>
    </xf>
    <xf numFmtId="0" fontId="17" fillId="3" borderId="40" xfId="0" applyFont="1" applyFill="1" applyBorder="1" applyAlignment="1" applyProtection="1">
      <alignment horizontal="justify" vertical="center" wrapText="1"/>
      <protection hidden="1"/>
    </xf>
    <xf numFmtId="0" fontId="17" fillId="3" borderId="22" xfId="0" applyFont="1" applyFill="1" applyBorder="1" applyAlignment="1" applyProtection="1">
      <alignment horizontal="justify" vertical="center" wrapText="1"/>
      <protection hidden="1"/>
    </xf>
    <xf numFmtId="9" fontId="15" fillId="0" borderId="0" xfId="0" applyNumberFormat="1" applyFont="1" applyBorder="1" applyAlignment="1" applyProtection="1">
      <alignment horizontal="center" vertical="center" wrapText="1"/>
      <protection hidden="1"/>
    </xf>
    <xf numFmtId="3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7" fillId="3" borderId="25" xfId="0" applyFont="1" applyFill="1" applyBorder="1" applyAlignment="1" applyProtection="1">
      <alignment horizontal="justify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7" fillId="3" borderId="21" xfId="0" applyFont="1" applyFill="1" applyBorder="1" applyAlignment="1" applyProtection="1">
      <alignment horizontal="justify" vertical="center" wrapText="1"/>
      <protection hidden="1"/>
    </xf>
    <xf numFmtId="1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21" xfId="0" applyFont="1" applyFill="1" applyBorder="1" applyAlignment="1" applyProtection="1">
      <alignment vertical="center" wrapText="1"/>
      <protection hidden="1"/>
    </xf>
    <xf numFmtId="0" fontId="18" fillId="0" borderId="24" xfId="0" applyFont="1" applyBorder="1" applyAlignment="1" applyProtection="1">
      <alignment vertical="center" wrapText="1"/>
      <protection hidden="1"/>
    </xf>
    <xf numFmtId="3" fontId="20" fillId="0" borderId="0" xfId="0" applyNumberFormat="1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7" fillId="7" borderId="30" xfId="0" applyNumberFormat="1" applyFont="1" applyFill="1" applyBorder="1" applyAlignment="1" applyProtection="1">
      <alignment horizontal="center" vertical="center" wrapText="1"/>
      <protection hidden="1"/>
    </xf>
    <xf numFmtId="49" fontId="17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vertical="center"/>
    </xf>
    <xf numFmtId="0" fontId="17" fillId="7" borderId="36" xfId="0" applyFont="1" applyFill="1" applyBorder="1" applyAlignment="1" applyProtection="1">
      <alignment horizontal="justify" vertical="center" wrapText="1"/>
      <protection hidden="1"/>
    </xf>
    <xf numFmtId="0" fontId="17" fillId="7" borderId="25" xfId="0" applyFont="1" applyFill="1" applyBorder="1" applyAlignment="1" applyProtection="1">
      <alignment horizontal="justify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7" fillId="7" borderId="39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justify" vertical="center"/>
      <protection hidden="1"/>
    </xf>
    <xf numFmtId="0" fontId="19" fillId="7" borderId="41" xfId="0" applyFont="1" applyFill="1" applyBorder="1" applyAlignment="1" applyProtection="1">
      <alignment horizontal="justify" vertical="center" wrapText="1"/>
      <protection hidden="1"/>
    </xf>
    <xf numFmtId="0" fontId="17" fillId="7" borderId="25" xfId="0" applyFont="1" applyFill="1" applyBorder="1" applyAlignment="1" applyProtection="1">
      <alignment vertical="center" wrapText="1"/>
      <protection hidden="1"/>
    </xf>
    <xf numFmtId="0" fontId="17" fillId="7" borderId="21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" xfId="3" applyBorder="1" applyAlignment="1">
      <alignment horizontal="left"/>
    </xf>
    <xf numFmtId="14" fontId="15" fillId="0" borderId="26" xfId="0" applyNumberFormat="1" applyFont="1" applyBorder="1" applyAlignment="1" applyProtection="1">
      <alignment horizontal="justify" vertical="center" wrapText="1"/>
      <protection hidden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/>
    <xf numFmtId="8" fontId="0" fillId="0" borderId="0" xfId="0" applyNumberFormat="1"/>
    <xf numFmtId="3" fontId="7" fillId="0" borderId="1" xfId="0" applyNumberFormat="1" applyFont="1" applyBorder="1" applyAlignment="1" applyProtection="1">
      <alignment horizontal="right"/>
      <protection hidden="1"/>
    </xf>
    <xf numFmtId="10" fontId="6" fillId="5" borderId="1" xfId="0" applyNumberFormat="1" applyFont="1" applyFill="1" applyBorder="1" applyProtection="1">
      <protection hidden="1"/>
    </xf>
    <xf numFmtId="14" fontId="6" fillId="2" borderId="1" xfId="0" applyNumberFormat="1" applyFont="1" applyFill="1" applyBorder="1" applyProtection="1">
      <protection locked="0"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3" fontId="15" fillId="0" borderId="23" xfId="0" applyNumberFormat="1" applyFont="1" applyBorder="1" applyAlignment="1" applyProtection="1">
      <alignment horizontal="left" vertical="center" wrapText="1"/>
      <protection locked="0" hidden="1"/>
    </xf>
    <xf numFmtId="3" fontId="15" fillId="0" borderId="0" xfId="0" applyNumberFormat="1" applyFont="1" applyBorder="1" applyAlignment="1" applyProtection="1">
      <alignment horizontal="left" vertical="center" wrapText="1"/>
      <protection locked="0"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14" fontId="15" fillId="0" borderId="27" xfId="0" applyNumberFormat="1" applyFont="1" applyBorder="1" applyAlignment="1" applyProtection="1">
      <alignment horizontal="center" vertical="center" wrapText="1"/>
      <protection hidden="1"/>
    </xf>
    <xf numFmtId="14" fontId="15" fillId="0" borderId="26" xfId="0" applyNumberFormat="1" applyFont="1" applyBorder="1" applyAlignment="1" applyProtection="1">
      <alignment horizontal="center" vertical="center" wrapText="1"/>
      <protection hidden="1"/>
    </xf>
    <xf numFmtId="0" fontId="16" fillId="0" borderId="28" xfId="0" applyFont="1" applyBorder="1" applyAlignment="1" applyProtection="1">
      <alignment horizontal="left" vertical="center"/>
      <protection hidden="1"/>
    </xf>
    <xf numFmtId="0" fontId="15" fillId="0" borderId="29" xfId="0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3" fontId="15" fillId="0" borderId="37" xfId="0" applyNumberFormat="1" applyFont="1" applyBorder="1" applyAlignment="1" applyProtection="1">
      <alignment horizontal="left" vertical="center" wrapText="1"/>
      <protection hidden="1"/>
    </xf>
    <xf numFmtId="3" fontId="15" fillId="0" borderId="38" xfId="0" applyNumberFormat="1" applyFont="1" applyBorder="1" applyAlignment="1" applyProtection="1">
      <alignment horizontal="left" vertical="center" wrapText="1"/>
      <protection hidden="1"/>
    </xf>
    <xf numFmtId="0" fontId="17" fillId="3" borderId="39" xfId="0" applyFont="1" applyFill="1" applyBorder="1" applyAlignment="1" applyProtection="1">
      <alignment horizontal="left" vertical="center" wrapText="1"/>
      <protection hidden="1"/>
    </xf>
    <xf numFmtId="0" fontId="17" fillId="3" borderId="25" xfId="0" applyFont="1" applyFill="1" applyBorder="1" applyAlignment="1" applyProtection="1">
      <alignment horizontal="left" vertical="center" wrapText="1"/>
      <protection hidden="1"/>
    </xf>
    <xf numFmtId="3" fontId="15" fillId="0" borderId="0" xfId="0" applyNumberFormat="1" applyFon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7" fillId="3" borderId="39" xfId="0" applyFont="1" applyFill="1" applyBorder="1" applyAlignment="1" applyProtection="1">
      <alignment horizontal="center" vertical="center" wrapText="1"/>
      <protection hidden="1"/>
    </xf>
    <xf numFmtId="0" fontId="17" fillId="3" borderId="40" xfId="0" applyFont="1" applyFill="1" applyBorder="1" applyAlignment="1" applyProtection="1">
      <alignment horizontal="center" vertical="center" wrapText="1"/>
      <protection hidden="1"/>
    </xf>
    <xf numFmtId="0" fontId="17" fillId="3" borderId="40" xfId="0" applyFont="1" applyFill="1" applyBorder="1" applyAlignment="1" applyProtection="1">
      <alignment horizontal="left" vertical="center" wrapText="1"/>
      <protection hidden="1"/>
    </xf>
    <xf numFmtId="9" fontId="15" fillId="0" borderId="0" xfId="0" applyNumberFormat="1" applyFont="1" applyBorder="1" applyAlignment="1" applyProtection="1">
      <alignment horizontal="left" vertical="center" wrapText="1"/>
      <protection hidden="1"/>
    </xf>
    <xf numFmtId="9" fontId="17" fillId="0" borderId="23" xfId="0" applyNumberFormat="1" applyFont="1" applyBorder="1" applyAlignment="1" applyProtection="1">
      <alignment horizontal="left" vertical="center" wrapText="1"/>
      <protection hidden="1"/>
    </xf>
    <xf numFmtId="9" fontId="17" fillId="0" borderId="0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9" fillId="3" borderId="39" xfId="0" applyFont="1" applyFill="1" applyBorder="1" applyAlignment="1" applyProtection="1">
      <alignment horizontal="justify" vertical="center" wrapText="1"/>
      <protection hidden="1"/>
    </xf>
    <xf numFmtId="0" fontId="19" fillId="3" borderId="40" xfId="0" applyFont="1" applyFill="1" applyBorder="1" applyAlignment="1" applyProtection="1">
      <alignment horizontal="justify" vertical="center" wrapText="1"/>
      <protection hidden="1"/>
    </xf>
    <xf numFmtId="0" fontId="19" fillId="0" borderId="23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3" fontId="15" fillId="0" borderId="23" xfId="0" applyNumberFormat="1" applyFont="1" applyBorder="1" applyAlignment="1" applyProtection="1">
      <alignment horizontal="left" vertical="center" wrapText="1"/>
      <protection hidden="1"/>
    </xf>
    <xf numFmtId="0" fontId="1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7" fillId="7" borderId="39" xfId="0" applyFont="1" applyFill="1" applyBorder="1" applyAlignment="1" applyProtection="1">
      <alignment horizontal="left" vertical="center" wrapText="1"/>
      <protection hidden="1"/>
    </xf>
    <xf numFmtId="0" fontId="17" fillId="7" borderId="25" xfId="0" applyFont="1" applyFill="1" applyBorder="1" applyAlignment="1" applyProtection="1">
      <alignment horizontal="left" vertical="center" wrapText="1"/>
      <protection hidden="1"/>
    </xf>
    <xf numFmtId="4" fontId="17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left" vertical="center" wrapText="1"/>
    </xf>
    <xf numFmtId="0" fontId="17" fillId="7" borderId="4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9" fillId="7" borderId="39" xfId="0" applyFont="1" applyFill="1" applyBorder="1" applyAlignment="1" applyProtection="1">
      <alignment horizontal="justify" vertical="center" wrapText="1"/>
      <protection hidden="1"/>
    </xf>
    <xf numFmtId="0" fontId="19" fillId="7" borderId="40" xfId="0" applyFont="1" applyFill="1" applyBorder="1" applyAlignment="1" applyProtection="1">
      <alignment horizontal="justify" vertical="center" wrapText="1"/>
      <protection hidden="1"/>
    </xf>
    <xf numFmtId="0" fontId="17" fillId="7" borderId="39" xfId="0" applyFont="1" applyFill="1" applyBorder="1" applyAlignment="1" applyProtection="1">
      <alignment horizontal="left" vertical="top" wrapText="1"/>
      <protection hidden="1"/>
    </xf>
    <xf numFmtId="0" fontId="17" fillId="7" borderId="40" xfId="0" applyFont="1" applyFill="1" applyBorder="1" applyAlignment="1" applyProtection="1">
      <alignment horizontal="left" vertical="top" wrapText="1"/>
      <protection hidden="1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 hidden="1"/>
    </xf>
    <xf numFmtId="0" fontId="17" fillId="0" borderId="33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3"/>
    <cellStyle name="Процентный" xfId="1" builtinId="5"/>
    <cellStyle name="Финансовый" xfId="2" builtinId="3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879293</xdr:colOff>
      <xdr:row>4</xdr:row>
      <xdr:rowOff>121050</xdr:rowOff>
    </xdr:to>
    <xdr:pic>
      <xdr:nvPicPr>
        <xdr:cNvPr id="4" name="Рисунок 3" descr="\\ahml1.ru\Agency\Ипотечное кредитование\Блок проектной деятельности\Ипотечные калькуляторы\Заключение об андеррайтинге\Логотип без дескриптора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79293" cy="86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0</xdr:row>
          <xdr:rowOff>0</xdr:rowOff>
        </xdr:from>
        <xdr:to>
          <xdr:col>5</xdr:col>
          <xdr:colOff>180975</xdr:colOff>
          <xdr:row>5</xdr:row>
          <xdr:rowOff>47625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590550</xdr:colOff>
      <xdr:row>0</xdr:row>
      <xdr:rowOff>17598</xdr:rowOff>
    </xdr:from>
    <xdr:to>
      <xdr:col>3</xdr:col>
      <xdr:colOff>590633</xdr:colOff>
      <xdr:row>4</xdr:row>
      <xdr:rowOff>100650</xdr:rowOff>
    </xdr:to>
    <xdr:cxnSp macro="">
      <xdr:nvCxnSpPr>
        <xdr:cNvPr id="6" name="AutoShape 3"/>
        <xdr:cNvCxnSpPr>
          <a:cxnSpLocks noChangeShapeType="1"/>
        </xdr:cNvCxnSpPr>
      </xdr:nvCxnSpPr>
      <xdr:spPr bwMode="auto">
        <a:xfrm flipH="1">
          <a:off x="4733925" y="17598"/>
          <a:ext cx="83" cy="845052"/>
        </a:xfrm>
        <a:prstGeom prst="straightConnector1">
          <a:avLst/>
        </a:prstGeom>
        <a:noFill/>
        <a:ln w="38100">
          <a:solidFill>
            <a:srgbClr val="8BC5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984068</xdr:colOff>
      <xdr:row>4</xdr:row>
      <xdr:rowOff>149625</xdr:rowOff>
    </xdr:to>
    <xdr:pic>
      <xdr:nvPicPr>
        <xdr:cNvPr id="4" name="Рисунок 3" descr="\\ahml1.ru\Agency\Ипотечное кредитование\Блок проектной деятельности\Ипотечные калькуляторы\Заключение об андеррайтинге\Логотип без дескриптора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879293" cy="86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800100</xdr:colOff>
          <xdr:row>0</xdr:row>
          <xdr:rowOff>28575</xdr:rowOff>
        </xdr:from>
        <xdr:to>
          <xdr:col>5</xdr:col>
          <xdr:colOff>257175</xdr:colOff>
          <xdr:row>5</xdr:row>
          <xdr:rowOff>76200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695325</xdr:colOff>
      <xdr:row>0</xdr:row>
      <xdr:rowOff>46173</xdr:rowOff>
    </xdr:from>
    <xdr:to>
      <xdr:col>3</xdr:col>
      <xdr:colOff>695408</xdr:colOff>
      <xdr:row>4</xdr:row>
      <xdr:rowOff>129225</xdr:rowOff>
    </xdr:to>
    <xdr:cxnSp macro="">
      <xdr:nvCxnSpPr>
        <xdr:cNvPr id="6" name="AutoShape 3"/>
        <xdr:cNvCxnSpPr>
          <a:cxnSpLocks noChangeShapeType="1"/>
        </xdr:cNvCxnSpPr>
      </xdr:nvCxnSpPr>
      <xdr:spPr bwMode="auto">
        <a:xfrm flipH="1">
          <a:off x="4838700" y="46173"/>
          <a:ext cx="83" cy="845052"/>
        </a:xfrm>
        <a:prstGeom prst="straightConnector1">
          <a:avLst/>
        </a:prstGeom>
        <a:noFill/>
        <a:ln w="38100">
          <a:solidFill>
            <a:srgbClr val="8BC5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l1.ru\Agency\&#1048;&#1087;&#1086;&#1090;&#1077;&#1095;&#1085;&#1086;&#1077;%20&#1082;&#1088;&#1077;&#1076;&#1080;&#1090;&#1086;&#1074;&#1072;&#1085;&#1080;&#1077;\&#1041;&#1083;&#1086;&#1082;%20&#1087;&#1088;&#1086;&#1077;&#1082;&#1090;&#1085;&#1086;&#1081;%20&#1076;&#1077;&#1103;&#1090;&#1077;&#1083;&#1100;&#1085;&#1086;&#1089;&#1090;&#1080;\&#1048;&#1087;&#1086;&#1090;&#1077;&#1095;&#1085;&#1099;&#1081;%20&#1082;&#1072;&#1083;&#1100;&#1082;&#1091;&#1083;&#1103;&#1090;&#1086;&#1088;\&#1047;&#1072;&#1082;&#1083;&#1102;&#1095;&#1077;&#1085;&#1080;&#1077;%20&#1086;&#1073;%20&#1072;&#1085;&#1076;&#1077;&#1088;&#1088;&#1072;&#1081;&#1090;&#1080;&#1085;&#1075;&#1077;\&#1047;&#1072;&#1082;&#1083;&#1102;&#1095;&#1077;&#1085;&#1080;&#1077;%20&#1086;&#1073;%20&#1072;&#1085;&#1076;&#1077;&#1088;&#1088;&#1072;&#1081;&#1090;&#1080;&#1085;&#1075;&#1077;_&#1042;&#1086;&#1077;&#1085;&#1085;&#1072;&#1103;%20&#1080;&#1087;&#1086;&#1090;&#1077;&#1082;&#1072;_v1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l1.ru\Agency\&#1048;&#1087;&#1086;&#1090;&#1077;&#1095;&#1085;&#1086;&#1077;%20&#1082;&#1088;&#1077;&#1076;&#1080;&#1090;&#1086;&#1074;&#1072;&#1085;&#1080;&#1077;\&#1041;&#1083;&#1086;&#1082;%20&#1087;&#1088;&#1086;&#1077;&#1082;&#1090;&#1085;&#1086;&#1081;%20&#1076;&#1077;&#1103;&#1090;&#1077;&#1083;&#1100;&#1085;&#1086;&#1089;&#1090;&#1080;\&#1048;&#1087;&#1086;&#1090;&#1077;&#1095;&#1085;&#1099;&#1081;%20&#1082;&#1072;&#1083;&#1100;&#1082;&#1091;&#1083;&#1103;&#1090;&#1086;&#1088;\&#1047;&#1072;&#1082;&#1083;&#1102;&#1095;&#1077;&#1085;&#1080;&#1077;%20&#1086;&#1073;%20&#1072;&#1085;&#1076;&#1077;&#1088;&#1088;&#1072;&#1081;&#1090;&#1080;&#1085;&#1075;&#1077;\&#1047;&#1072;&#1082;&#1083;&#1102;&#1095;&#1077;&#1085;&#1080;&#1077;%20&#1086;&#1073;%20&#1072;&#1085;&#1076;&#1077;&#1088;&#1088;&#1072;&#1081;&#1090;&#1080;&#1085;&#1075;&#1077;_v4.3.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 данных"/>
      <sheetName val="Заключение без ПИ"/>
      <sheetName val="Заключение с учетом ПИ"/>
      <sheetName val="График платежей"/>
      <sheetName val="График платежей_ФГКУ"/>
      <sheetName val="Справочники"/>
      <sheetName val="Анализ результатов"/>
      <sheetName val="Заключение об андеррайтинге_Вое"/>
    </sheetNames>
    <sheetDataSet>
      <sheetData sheetId="0">
        <row r="9">
          <cell r="L9">
            <v>0.115</v>
          </cell>
        </row>
      </sheetData>
      <sheetData sheetId="1">
        <row r="9">
          <cell r="A9">
            <v>1</v>
          </cell>
        </row>
      </sheetData>
      <sheetData sheetId="2" refreshError="1"/>
      <sheetData sheetId="3" refreshError="1"/>
      <sheetData sheetId="4" refreshError="1"/>
      <sheetData sheetId="5">
        <row r="3">
          <cell r="Q3">
            <v>0.115</v>
          </cell>
        </row>
        <row r="4">
          <cell r="Q4">
            <v>0.125</v>
          </cell>
        </row>
        <row r="11">
          <cell r="O11" t="str">
            <v>да</v>
          </cell>
        </row>
        <row r="12">
          <cell r="O12" t="str">
            <v>нет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Расчет дохода"/>
      <sheetName val="Калькулятор_от дохода"/>
      <sheetName val="Параметры"/>
      <sheetName val="Печать"/>
      <sheetName val="Расчет по доходу заемщика"/>
      <sheetName val="Справочники и промежут.расчет"/>
      <sheetName val="График_польз.срок"/>
      <sheetName val="График_180"/>
      <sheetName val="График_240"/>
      <sheetName val="График_300"/>
      <sheetName val="График_360"/>
      <sheetName val="Прогноз переменной ставки"/>
      <sheetName val="Графики"/>
      <sheetName val="ШаблонПечати"/>
      <sheetName val="Справочник"/>
      <sheetName val="Инструкция"/>
      <sheetName val="Лист1"/>
      <sheetName val="Заключение без ПИ"/>
      <sheetName val="Заключение с учетом ПИ"/>
    </sheetNames>
    <sheetDataSet>
      <sheetData sheetId="0"/>
      <sheetData sheetId="1"/>
      <sheetData sheetId="2">
        <row r="31">
          <cell r="R31">
            <v>0</v>
          </cell>
        </row>
        <row r="126">
          <cell r="R126">
            <v>0</v>
          </cell>
        </row>
        <row r="127">
          <cell r="R1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Таблица1" displayName="Таблица1" ref="M3:M10" totalsRowShown="0">
  <autoFilter ref="M3:M10"/>
  <tableColumns count="1">
    <tableColumn id="1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2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N58"/>
  <sheetViews>
    <sheetView showGridLines="0" tabSelected="1" topLeftCell="G1" zoomScale="115" zoomScaleNormal="115" workbookViewId="0">
      <selection activeCell="L34" sqref="L34"/>
    </sheetView>
  </sheetViews>
  <sheetFormatPr defaultRowHeight="15" x14ac:dyDescent="0.2"/>
  <cols>
    <col min="1" max="1" width="9.140625" style="43"/>
    <col min="2" max="2" width="0" style="43" hidden="1" customWidth="1"/>
    <col min="3" max="3" width="8.85546875" style="43" hidden="1" customWidth="1"/>
    <col min="4" max="4" width="9.140625" style="43" hidden="1" customWidth="1"/>
    <col min="5" max="5" width="0" style="43" hidden="1" customWidth="1"/>
    <col min="6" max="6" width="22.140625" style="43" customWidth="1"/>
    <col min="7" max="7" width="26.85546875" style="43" customWidth="1"/>
    <col min="8" max="8" width="15.5703125" style="43" customWidth="1"/>
    <col min="9" max="9" width="1.42578125" style="43" customWidth="1"/>
    <col min="10" max="10" width="93.5703125" style="43" customWidth="1"/>
    <col min="11" max="11" width="2.85546875" style="43" customWidth="1"/>
    <col min="12" max="12" width="17.42578125" style="43" customWidth="1"/>
    <col min="13" max="13" width="1.42578125" style="43" customWidth="1"/>
    <col min="14" max="16384" width="9.140625" style="43"/>
  </cols>
  <sheetData>
    <row r="1" spans="8:14" x14ac:dyDescent="0.2">
      <c r="H1" s="50"/>
      <c r="I1" s="50"/>
      <c r="J1" s="50"/>
      <c r="K1" s="50"/>
      <c r="L1" s="50"/>
      <c r="M1" s="50"/>
      <c r="N1" s="50"/>
    </row>
    <row r="2" spans="8:14" ht="9.75" customHeight="1" x14ac:dyDescent="0.2">
      <c r="H2" s="50"/>
      <c r="I2" s="51"/>
      <c r="J2" s="52" t="s">
        <v>215</v>
      </c>
      <c r="K2" s="53"/>
      <c r="L2" s="53"/>
      <c r="M2" s="54"/>
      <c r="N2" s="50"/>
    </row>
    <row r="3" spans="8:14" ht="33.75" customHeight="1" x14ac:dyDescent="0.2">
      <c r="H3" s="50"/>
      <c r="I3" s="55"/>
      <c r="J3" s="145" t="s">
        <v>81</v>
      </c>
      <c r="K3" s="146"/>
      <c r="L3" s="147"/>
      <c r="M3" s="56"/>
      <c r="N3" s="50"/>
    </row>
    <row r="4" spans="8:14" ht="5.0999999999999996" customHeight="1" x14ac:dyDescent="0.2">
      <c r="H4" s="50"/>
      <c r="I4" s="55"/>
      <c r="J4" s="57"/>
      <c r="K4" s="57"/>
      <c r="L4" s="57"/>
      <c r="M4" s="56"/>
      <c r="N4" s="50"/>
    </row>
    <row r="5" spans="8:14" ht="14.45" customHeight="1" x14ac:dyDescent="0.2">
      <c r="H5" s="50"/>
      <c r="I5" s="55"/>
      <c r="J5" s="58" t="s">
        <v>71</v>
      </c>
      <c r="K5" s="57"/>
      <c r="L5" s="48"/>
      <c r="M5" s="56"/>
      <c r="N5" s="50"/>
    </row>
    <row r="6" spans="8:14" ht="5.0999999999999996" customHeight="1" x14ac:dyDescent="0.2">
      <c r="H6" s="50"/>
      <c r="I6" s="55"/>
      <c r="J6" s="57"/>
      <c r="K6" s="57"/>
      <c r="L6" s="57"/>
      <c r="M6" s="56"/>
      <c r="N6" s="50"/>
    </row>
    <row r="7" spans="8:14" ht="14.45" customHeight="1" x14ac:dyDescent="0.2">
      <c r="H7" s="50"/>
      <c r="I7" s="55"/>
      <c r="J7" s="58" t="s">
        <v>72</v>
      </c>
      <c r="K7" s="57"/>
      <c r="L7" s="49"/>
      <c r="M7" s="56"/>
      <c r="N7" s="50"/>
    </row>
    <row r="8" spans="8:14" ht="5.0999999999999996" customHeight="1" x14ac:dyDescent="0.2">
      <c r="H8" s="50"/>
      <c r="I8" s="55"/>
      <c r="J8" s="59"/>
      <c r="K8" s="59"/>
      <c r="L8" s="59"/>
      <c r="M8" s="56"/>
      <c r="N8" s="50"/>
    </row>
    <row r="9" spans="8:14" x14ac:dyDescent="0.2">
      <c r="H9" s="50"/>
      <c r="I9" s="55"/>
      <c r="J9" s="59" t="s">
        <v>15</v>
      </c>
      <c r="K9" s="59"/>
      <c r="L9" s="143">
        <v>0.09</v>
      </c>
      <c r="M9" s="56"/>
      <c r="N9" s="50"/>
    </row>
    <row r="10" spans="8:14" ht="5.0999999999999996" customHeight="1" x14ac:dyDescent="0.2">
      <c r="H10" s="50"/>
      <c r="I10" s="55"/>
      <c r="J10" s="59"/>
      <c r="K10" s="59"/>
      <c r="L10" s="59"/>
      <c r="M10" s="56"/>
      <c r="N10" s="50"/>
    </row>
    <row r="11" spans="8:14" x14ac:dyDescent="0.2">
      <c r="H11" s="50"/>
      <c r="I11" s="55"/>
      <c r="J11" s="59" t="s">
        <v>209</v>
      </c>
      <c r="K11" s="59"/>
      <c r="L11" s="80">
        <v>50394</v>
      </c>
      <c r="M11" s="56"/>
      <c r="N11" s="50"/>
    </row>
    <row r="12" spans="8:14" ht="5.0999999999999996" hidden="1" customHeight="1" x14ac:dyDescent="0.2">
      <c r="H12" s="50"/>
      <c r="I12" s="55"/>
      <c r="J12" s="59"/>
      <c r="K12" s="59"/>
      <c r="L12" s="59"/>
      <c r="M12" s="56"/>
      <c r="N12" s="50"/>
    </row>
    <row r="13" spans="8:14" ht="15" hidden="1" customHeight="1" x14ac:dyDescent="0.2">
      <c r="H13" s="50"/>
      <c r="I13" s="55"/>
      <c r="J13" s="59" t="s">
        <v>213</v>
      </c>
      <c r="K13" s="59"/>
      <c r="L13" s="80">
        <v>43101</v>
      </c>
      <c r="M13" s="56"/>
      <c r="N13" s="50"/>
    </row>
    <row r="14" spans="8:14" ht="5.0999999999999996" customHeight="1" x14ac:dyDescent="0.2">
      <c r="H14" s="50"/>
      <c r="I14" s="55"/>
      <c r="J14" s="59"/>
      <c r="K14" s="59"/>
      <c r="L14" s="59"/>
      <c r="M14" s="56"/>
      <c r="N14" s="50"/>
    </row>
    <row r="15" spans="8:14" x14ac:dyDescent="0.2">
      <c r="H15" s="50"/>
      <c r="I15" s="55"/>
      <c r="J15" s="50" t="s">
        <v>210</v>
      </c>
      <c r="K15" s="50"/>
      <c r="L15" s="144">
        <v>43101</v>
      </c>
      <c r="M15" s="92" t="b">
        <f>IF(L22&lt;Справочники!$O$19,"Кредит д.б. выдан раньше либо кредитования невозможно")</f>
        <v>0</v>
      </c>
      <c r="N15" s="50"/>
    </row>
    <row r="16" spans="8:14" ht="5.0999999999999996" customHeight="1" thickBot="1" x14ac:dyDescent="0.25">
      <c r="H16" s="50"/>
      <c r="I16" s="60"/>
      <c r="J16" s="61"/>
      <c r="K16" s="61"/>
      <c r="L16" s="61"/>
      <c r="M16" s="62"/>
      <c r="N16" s="50"/>
    </row>
    <row r="17" spans="8:14" ht="5.0999999999999996" customHeight="1" thickTop="1" x14ac:dyDescent="0.2">
      <c r="H17" s="50"/>
      <c r="I17" s="63"/>
      <c r="J17" s="64"/>
      <c r="K17" s="65"/>
      <c r="L17" s="65"/>
      <c r="M17" s="66"/>
      <c r="N17" s="50"/>
    </row>
    <row r="18" spans="8:14" ht="14.25" hidden="1" customHeight="1" x14ac:dyDescent="0.2">
      <c r="H18" s="50"/>
      <c r="I18" s="55"/>
      <c r="J18" s="67" t="s">
        <v>47</v>
      </c>
      <c r="K18" s="59"/>
      <c r="L18" s="68">
        <f>VLOOKUP(L22,'max sum'!$C$3:$F$207,4,FALSE)</f>
        <v>2486535</v>
      </c>
      <c r="M18" s="56"/>
      <c r="N18" s="50"/>
    </row>
    <row r="19" spans="8:14" ht="5.0999999999999996" hidden="1" customHeight="1" x14ac:dyDescent="0.2">
      <c r="H19" s="50"/>
      <c r="I19" s="55"/>
      <c r="J19" s="50"/>
      <c r="K19" s="50"/>
      <c r="L19" s="50"/>
      <c r="M19" s="56"/>
      <c r="N19" s="50"/>
    </row>
    <row r="20" spans="8:14" ht="15" customHeight="1" x14ac:dyDescent="0.2">
      <c r="H20" s="50"/>
      <c r="I20" s="55"/>
      <c r="J20" s="69" t="s">
        <v>46</v>
      </c>
      <c r="K20" s="59"/>
      <c r="L20" s="142">
        <f>L18+IF(L40="да",L38,0)</f>
        <v>2486535</v>
      </c>
      <c r="M20" s="56"/>
      <c r="N20" s="50"/>
    </row>
    <row r="21" spans="8:14" ht="5.0999999999999996" customHeight="1" x14ac:dyDescent="0.2">
      <c r="H21" s="50"/>
      <c r="I21" s="55"/>
      <c r="J21" s="59"/>
      <c r="K21" s="59"/>
      <c r="L21" s="59"/>
      <c r="M21" s="56"/>
      <c r="N21" s="50"/>
    </row>
    <row r="22" spans="8:14" x14ac:dyDescent="0.2">
      <c r="H22" s="50"/>
      <c r="I22" s="55"/>
      <c r="J22" s="50" t="str">
        <f>"Срок кредитного договора, мес. с даты выдачи кредита "&amp;IF(L22&lt;Справочники!$O$19,"(min 36 мес.)","")</f>
        <v xml:space="preserve">Срок кредитного договора, мес. с даты выдачи кредита </v>
      </c>
      <c r="K22" s="50"/>
      <c r="L22" s="46">
        <f>DATEDIF(L15,L24,"M")+1</f>
        <v>240</v>
      </c>
      <c r="M22" s="91" t="b">
        <f>IF(L22&lt;Справочники!$O$19,"Срок кредита меньше допустимого")</f>
        <v>0</v>
      </c>
      <c r="N22" s="50"/>
    </row>
    <row r="23" spans="8:14" ht="5.0999999999999996" customHeight="1" x14ac:dyDescent="0.2">
      <c r="H23" s="50"/>
      <c r="I23" s="55"/>
      <c r="J23" s="59"/>
      <c r="K23" s="59"/>
      <c r="L23" s="59"/>
      <c r="M23" s="56"/>
      <c r="N23" s="50"/>
    </row>
    <row r="24" spans="8:14" x14ac:dyDescent="0.2">
      <c r="H24" s="50"/>
      <c r="I24" s="55"/>
      <c r="J24" s="59" t="s">
        <v>67</v>
      </c>
      <c r="K24" s="70"/>
      <c r="L24" s="45">
        <f>EOMONTH(L11,0)</f>
        <v>50405</v>
      </c>
      <c r="M24" s="56"/>
      <c r="N24" s="50"/>
    </row>
    <row r="25" spans="8:14" ht="5.0999999999999996" customHeight="1" x14ac:dyDescent="0.2">
      <c r="H25" s="50"/>
      <c r="I25" s="55"/>
      <c r="J25" s="59"/>
      <c r="K25" s="59"/>
      <c r="L25" s="59"/>
      <c r="M25" s="56"/>
      <c r="N25" s="50"/>
    </row>
    <row r="26" spans="8:14" ht="12.75" customHeight="1" x14ac:dyDescent="0.2">
      <c r="H26" s="50"/>
      <c r="I26" s="71"/>
      <c r="J26" s="71"/>
      <c r="K26" s="71"/>
      <c r="L26" s="71"/>
      <c r="M26" s="71"/>
      <c r="N26" s="50"/>
    </row>
    <row r="27" spans="8:14" ht="5.0999999999999996" customHeight="1" x14ac:dyDescent="0.2">
      <c r="H27" s="50"/>
      <c r="I27" s="55"/>
      <c r="J27" s="59"/>
      <c r="K27" s="59"/>
      <c r="L27" s="59"/>
      <c r="M27" s="56"/>
      <c r="N27" s="50"/>
    </row>
    <row r="28" spans="8:14" ht="28.5" customHeight="1" x14ac:dyDescent="0.2">
      <c r="H28" s="50"/>
      <c r="I28" s="55"/>
      <c r="J28" s="145" t="s">
        <v>68</v>
      </c>
      <c r="K28" s="146"/>
      <c r="L28" s="147"/>
      <c r="M28" s="56"/>
      <c r="N28" s="50"/>
    </row>
    <row r="29" spans="8:14" ht="5.0999999999999996" customHeight="1" x14ac:dyDescent="0.2">
      <c r="H29" s="50"/>
      <c r="I29" s="55"/>
      <c r="J29" s="59"/>
      <c r="K29" s="59"/>
      <c r="L29" s="59"/>
      <c r="M29" s="56"/>
      <c r="N29" s="50"/>
    </row>
    <row r="30" spans="8:14" ht="14.25" customHeight="1" x14ac:dyDescent="0.2">
      <c r="H30" s="50"/>
      <c r="I30" s="55"/>
      <c r="J30" s="72" t="s">
        <v>65</v>
      </c>
      <c r="K30" s="50"/>
      <c r="L30" s="78">
        <v>0</v>
      </c>
      <c r="M30" s="73" t="str">
        <f>IF(L30&gt;L20,"Превышение максимальной суммы","")</f>
        <v/>
      </c>
      <c r="N30" s="50"/>
    </row>
    <row r="31" spans="8:14" ht="3.75" customHeight="1" x14ac:dyDescent="0.2">
      <c r="H31" s="50"/>
      <c r="I31" s="55"/>
      <c r="J31" s="59"/>
      <c r="K31" s="59"/>
      <c r="L31" s="59"/>
      <c r="M31" s="56"/>
      <c r="N31" s="50"/>
    </row>
    <row r="32" spans="8:14" x14ac:dyDescent="0.2">
      <c r="H32" s="50"/>
      <c r="I32" s="55"/>
      <c r="J32" s="74" t="s">
        <v>212</v>
      </c>
      <c r="K32" s="59"/>
      <c r="L32" s="78">
        <v>0</v>
      </c>
      <c r="M32" s="56"/>
      <c r="N32" s="50"/>
    </row>
    <row r="33" spans="8:14" ht="5.0999999999999996" customHeight="1" x14ac:dyDescent="0.2">
      <c r="H33" s="50"/>
      <c r="I33" s="55"/>
      <c r="J33" s="59"/>
      <c r="K33" s="59"/>
      <c r="L33" s="59"/>
      <c r="M33" s="56"/>
      <c r="N33" s="50"/>
    </row>
    <row r="34" spans="8:14" x14ac:dyDescent="0.2">
      <c r="H34" s="50"/>
      <c r="I34" s="55"/>
      <c r="J34" s="59" t="s">
        <v>48</v>
      </c>
      <c r="K34" s="59"/>
      <c r="L34" s="79" t="s">
        <v>21</v>
      </c>
      <c r="M34" s="56"/>
      <c r="N34" s="50"/>
    </row>
    <row r="35" spans="8:14" ht="5.0999999999999996" customHeight="1" x14ac:dyDescent="0.2">
      <c r="H35" s="50"/>
      <c r="I35" s="55"/>
      <c r="J35" s="59"/>
      <c r="K35" s="59"/>
      <c r="L35" s="59"/>
      <c r="M35" s="56"/>
      <c r="N35" s="50"/>
    </row>
    <row r="36" spans="8:14" x14ac:dyDescent="0.2">
      <c r="H36" s="50"/>
      <c r="I36" s="55"/>
      <c r="J36" s="75" t="s">
        <v>61</v>
      </c>
      <c r="K36" s="59"/>
      <c r="L36" s="46">
        <f>MIN(IF(L34="Иной",Справочники!$O$3, $L$32),L32)</f>
        <v>0</v>
      </c>
      <c r="M36" s="56"/>
      <c r="N36" s="50"/>
    </row>
    <row r="37" spans="8:14" ht="5.0999999999999996" customHeight="1" x14ac:dyDescent="0.2">
      <c r="H37" s="50"/>
      <c r="I37" s="55"/>
      <c r="J37" s="59"/>
      <c r="K37" s="59"/>
      <c r="L37" s="59"/>
      <c r="M37" s="56"/>
      <c r="N37" s="50"/>
    </row>
    <row r="38" spans="8:14" x14ac:dyDescent="0.2">
      <c r="I38" s="81"/>
      <c r="J38" s="82" t="s">
        <v>77</v>
      </c>
      <c r="K38" s="82"/>
      <c r="L38" s="87">
        <f>MIN(L32-L36,Справочники!$O$15)</f>
        <v>0</v>
      </c>
      <c r="M38" s="83"/>
    </row>
    <row r="39" spans="8:14" ht="5.0999999999999996" customHeight="1" x14ac:dyDescent="0.2">
      <c r="H39" s="50"/>
      <c r="I39" s="55"/>
      <c r="J39" s="59"/>
      <c r="K39" s="59"/>
      <c r="L39" s="59"/>
      <c r="M39" s="56"/>
      <c r="N39" s="50"/>
    </row>
    <row r="40" spans="8:14" x14ac:dyDescent="0.2">
      <c r="I40" s="81"/>
      <c r="J40" s="82" t="s">
        <v>75</v>
      </c>
      <c r="K40" s="82"/>
      <c r="L40" s="88" t="s">
        <v>35</v>
      </c>
      <c r="M40" s="83"/>
    </row>
    <row r="41" spans="8:14" ht="5.0999999999999996" customHeight="1" x14ac:dyDescent="0.2">
      <c r="H41" s="50"/>
      <c r="I41" s="55"/>
      <c r="J41" s="59"/>
      <c r="K41" s="59"/>
      <c r="L41" s="59"/>
      <c r="M41" s="56"/>
      <c r="N41" s="50"/>
    </row>
    <row r="42" spans="8:14" ht="14.25" hidden="1" customHeight="1" x14ac:dyDescent="0.2">
      <c r="H42" s="50"/>
      <c r="I42" s="55"/>
      <c r="J42" s="59" t="s">
        <v>63</v>
      </c>
      <c r="L42" s="78">
        <v>0</v>
      </c>
      <c r="M42" s="73" t="str">
        <f>IF(L42&gt;L36,"Решение превышает сумму для использования накоплений","")</f>
        <v/>
      </c>
      <c r="N42" s="50"/>
    </row>
    <row r="43" spans="8:14" ht="5.0999999999999996" hidden="1" customHeight="1" x14ac:dyDescent="0.2">
      <c r="H43" s="50"/>
      <c r="I43" s="55"/>
      <c r="J43" s="59"/>
      <c r="K43" s="59"/>
      <c r="L43" s="59"/>
      <c r="M43" s="56"/>
      <c r="N43" s="50"/>
    </row>
    <row r="44" spans="8:14" hidden="1" x14ac:dyDescent="0.2">
      <c r="H44" s="50"/>
      <c r="I44" s="55"/>
      <c r="J44" s="75" t="s">
        <v>62</v>
      </c>
      <c r="K44" s="59"/>
      <c r="L44" s="78">
        <v>0</v>
      </c>
      <c r="M44" s="56"/>
      <c r="N44" s="50"/>
    </row>
    <row r="45" spans="8:14" ht="5.0999999999999996" hidden="1" customHeight="1" x14ac:dyDescent="0.2">
      <c r="H45" s="50"/>
      <c r="I45" s="55"/>
      <c r="J45" s="59"/>
      <c r="K45" s="59"/>
      <c r="L45" s="59"/>
      <c r="M45" s="56"/>
      <c r="N45" s="50"/>
    </row>
    <row r="46" spans="8:14" hidden="1" x14ac:dyDescent="0.2">
      <c r="H46" s="50"/>
      <c r="I46" s="55"/>
      <c r="J46" s="59" t="s">
        <v>64</v>
      </c>
      <c r="K46" s="59"/>
      <c r="L46" s="46">
        <f>L42+L44</f>
        <v>0</v>
      </c>
      <c r="M46" s="56"/>
      <c r="N46" s="50"/>
    </row>
    <row r="47" spans="8:14" ht="5.0999999999999996" hidden="1" customHeight="1" x14ac:dyDescent="0.2">
      <c r="H47" s="50"/>
      <c r="I47" s="55"/>
      <c r="J47" s="59"/>
      <c r="K47" s="59"/>
      <c r="L47" s="76"/>
      <c r="M47" s="56"/>
      <c r="N47" s="50"/>
    </row>
    <row r="48" spans="8:14" ht="15" hidden="1" customHeight="1" x14ac:dyDescent="0.2">
      <c r="H48" s="50"/>
      <c r="I48" s="55"/>
      <c r="J48" s="59" t="s">
        <v>76</v>
      </c>
      <c r="K48" s="59"/>
      <c r="L48" s="44">
        <f>L30+L42++L44</f>
        <v>0</v>
      </c>
      <c r="M48" s="56"/>
      <c r="N48" s="50"/>
    </row>
    <row r="49" spans="8:14" ht="5.0999999999999996" hidden="1" customHeight="1" x14ac:dyDescent="0.2">
      <c r="H49" s="50"/>
      <c r="I49" s="55"/>
      <c r="J49" s="59"/>
      <c r="K49" s="59"/>
      <c r="L49" s="76"/>
      <c r="M49" s="56"/>
      <c r="N49" s="50"/>
    </row>
    <row r="50" spans="8:14" ht="13.5" hidden="1" customHeight="1" x14ac:dyDescent="0.2">
      <c r="H50" s="50"/>
      <c r="I50" s="55"/>
      <c r="J50" s="59" t="s">
        <v>69</v>
      </c>
      <c r="K50" s="50"/>
      <c r="L50" s="79">
        <v>2700000</v>
      </c>
      <c r="M50" s="73"/>
      <c r="N50" s="50"/>
    </row>
    <row r="51" spans="8:14" ht="5.0999999999999996" hidden="1" customHeight="1" x14ac:dyDescent="0.2">
      <c r="H51" s="50"/>
      <c r="I51" s="55"/>
      <c r="J51" s="59"/>
      <c r="K51" s="59"/>
      <c r="L51" s="76"/>
      <c r="M51" s="56"/>
      <c r="N51" s="50"/>
    </row>
    <row r="52" spans="8:14" ht="13.5" hidden="1" customHeight="1" x14ac:dyDescent="0.2">
      <c r="H52" s="50"/>
      <c r="I52" s="55"/>
      <c r="J52" s="59" t="s">
        <v>70</v>
      </c>
      <c r="K52" s="50"/>
      <c r="L52" s="79">
        <v>2700000</v>
      </c>
      <c r="M52" s="73"/>
      <c r="N52" s="50"/>
    </row>
    <row r="53" spans="8:14" ht="5.0999999999999996" hidden="1" customHeight="1" x14ac:dyDescent="0.2">
      <c r="H53" s="50"/>
      <c r="I53" s="55"/>
      <c r="J53" s="59"/>
      <c r="K53" s="59"/>
      <c r="L53" s="59"/>
      <c r="M53" s="56"/>
      <c r="N53" s="50"/>
    </row>
    <row r="54" spans="8:14" ht="15" hidden="1" customHeight="1" x14ac:dyDescent="0.2">
      <c r="H54" s="50"/>
      <c r="I54" s="55"/>
      <c r="J54" s="59" t="s">
        <v>205</v>
      </c>
      <c r="K54" s="59"/>
      <c r="L54" s="79">
        <v>2700000</v>
      </c>
      <c r="M54" s="56"/>
      <c r="N54" s="50"/>
    </row>
    <row r="55" spans="8:14" ht="5.0999999999999996" hidden="1" customHeight="1" x14ac:dyDescent="0.2">
      <c r="H55" s="50"/>
      <c r="I55" s="55"/>
      <c r="J55" s="59"/>
      <c r="K55" s="59"/>
      <c r="L55" s="59"/>
      <c r="M55" s="56"/>
      <c r="N55" s="50"/>
    </row>
    <row r="56" spans="8:14" hidden="1" x14ac:dyDescent="0.2">
      <c r="H56" s="50"/>
      <c r="I56" s="55"/>
      <c r="J56" s="59" t="s">
        <v>50</v>
      </c>
      <c r="K56" s="59"/>
      <c r="L56" s="47">
        <f>IFERROR(L20/MIN(L50,L54,L52),0)</f>
        <v>0.92093888888888886</v>
      </c>
      <c r="M56" s="73" t="str">
        <f>IF($L$56&gt;80%,"превышение К/З","")</f>
        <v>превышение К/З</v>
      </c>
      <c r="N56" s="77"/>
    </row>
    <row r="57" spans="8:14" ht="0.75" customHeight="1" x14ac:dyDescent="0.2">
      <c r="H57" s="50"/>
      <c r="I57" s="55"/>
      <c r="J57" s="59"/>
      <c r="K57" s="59"/>
      <c r="L57" s="59"/>
      <c r="M57" s="56"/>
      <c r="N57" s="50"/>
    </row>
    <row r="58" spans="8:14" ht="5.0999999999999996" customHeight="1" x14ac:dyDescent="0.2">
      <c r="I58" s="84"/>
      <c r="J58" s="85"/>
      <c r="K58" s="85"/>
      <c r="L58" s="85"/>
      <c r="M58" s="86"/>
    </row>
  </sheetData>
  <sheetProtection password="D70A" sheet="1" objects="1" scenarios="1" selectLockedCells="1"/>
  <mergeCells count="2">
    <mergeCell ref="J3:L3"/>
    <mergeCell ref="J28:L28"/>
  </mergeCells>
  <conditionalFormatting sqref="L56">
    <cfRule type="cellIs" dxfId="0" priority="1" operator="greaterThan">
      <formula>0.8</formula>
    </cfRule>
  </conditionalFormatting>
  <dataValidations count="3">
    <dataValidation type="list" allowBlank="1" showInputMessage="1" showErrorMessage="1" sqref="L34">
      <formula1>Банки</formula1>
    </dataValidation>
    <dataValidation type="date" operator="greaterThan" allowBlank="1" showInputMessage="1" showErrorMessage="1" sqref="L11">
      <formula1>42736</formula1>
    </dataValidation>
    <dataValidation type="list" allowBlank="1" showInputMessage="1" showErrorMessage="1" sqref="L40">
      <formula1>данет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38"/>
  <sheetViews>
    <sheetView showGridLines="0" showRowColHeaders="0" workbookViewId="0">
      <selection activeCell="B31" sqref="B31:E31"/>
    </sheetView>
  </sheetViews>
  <sheetFormatPr defaultRowHeight="15" x14ac:dyDescent="0.25"/>
  <cols>
    <col min="1" max="1" width="30.7109375" style="96" customWidth="1"/>
    <col min="2" max="4" width="15.7109375" style="96" customWidth="1"/>
    <col min="5" max="5" width="17.5703125" style="96" customWidth="1"/>
    <col min="6" max="6" width="9.28515625" style="96" customWidth="1"/>
    <col min="7" max="16384" width="9.140625" style="96"/>
  </cols>
  <sheetData>
    <row r="6" spans="1:6" x14ac:dyDescent="0.25">
      <c r="A6" s="95"/>
      <c r="B6" s="95"/>
      <c r="C6" s="95"/>
    </row>
    <row r="7" spans="1:6" ht="15.75" thickBot="1" x14ac:dyDescent="0.3">
      <c r="A7" s="97" t="s">
        <v>82</v>
      </c>
      <c r="B7" s="97"/>
      <c r="C7" s="97"/>
    </row>
    <row r="8" spans="1:6" ht="16.5" thickTop="1" thickBot="1" x14ac:dyDescent="0.3">
      <c r="A8" s="98" t="s">
        <v>83</v>
      </c>
      <c r="B8" s="99" t="s">
        <v>84</v>
      </c>
      <c r="D8" s="150" t="s">
        <v>85</v>
      </c>
      <c r="E8" s="151"/>
    </row>
    <row r="9" spans="1:6" ht="16.5" thickTop="1" thickBot="1" x14ac:dyDescent="0.3">
      <c r="A9" s="100">
        <v>1</v>
      </c>
      <c r="B9" s="137">
        <f>'Ввод данных'!L13</f>
        <v>43101</v>
      </c>
      <c r="D9" s="152">
        <f>'Ввод данных'!L15</f>
        <v>43101</v>
      </c>
      <c r="E9" s="153"/>
    </row>
    <row r="10" spans="1:6" ht="15.75" thickTop="1" x14ac:dyDescent="0.25">
      <c r="A10" s="154" t="s">
        <v>86</v>
      </c>
      <c r="B10" s="154"/>
      <c r="C10" s="154"/>
      <c r="D10" s="154"/>
      <c r="E10" s="154"/>
      <c r="F10" s="102"/>
    </row>
    <row r="11" spans="1:6" ht="15.75" thickBot="1" x14ac:dyDescent="0.3">
      <c r="A11" s="155" t="s">
        <v>87</v>
      </c>
      <c r="B11" s="155"/>
      <c r="C11" s="155"/>
      <c r="D11" s="155"/>
      <c r="E11" s="155"/>
    </row>
    <row r="12" spans="1:6" ht="35.1" customHeight="1" thickTop="1" thickBot="1" x14ac:dyDescent="0.3">
      <c r="A12" s="103"/>
      <c r="B12" s="156"/>
      <c r="C12" s="157"/>
      <c r="D12" s="157"/>
      <c r="E12" s="158"/>
    </row>
    <row r="13" spans="1:6" ht="35.1" customHeight="1" thickBot="1" x14ac:dyDescent="0.3">
      <c r="A13" s="104"/>
      <c r="B13" s="159"/>
      <c r="C13" s="160"/>
      <c r="D13" s="160"/>
      <c r="E13" s="161"/>
    </row>
    <row r="14" spans="1:6" ht="16.5" thickTop="1" thickBot="1" x14ac:dyDescent="0.3">
      <c r="A14" s="155" t="s">
        <v>88</v>
      </c>
      <c r="B14" s="155"/>
      <c r="C14" s="155"/>
      <c r="D14" s="155"/>
      <c r="E14" s="155"/>
      <c r="F14" s="105"/>
    </row>
    <row r="15" spans="1:6" ht="15" customHeight="1" thickTop="1" thickBot="1" x14ac:dyDescent="0.3">
      <c r="A15" s="106" t="s">
        <v>89</v>
      </c>
      <c r="B15" s="162" t="s">
        <v>90</v>
      </c>
      <c r="C15" s="163"/>
      <c r="D15" s="163"/>
      <c r="E15" s="163"/>
    </row>
    <row r="16" spans="1:6" ht="15" customHeight="1" thickTop="1" x14ac:dyDescent="0.25">
      <c r="A16" s="164" t="s">
        <v>91</v>
      </c>
      <c r="B16" s="166" t="s">
        <v>92</v>
      </c>
      <c r="C16" s="166"/>
      <c r="D16" s="166"/>
      <c r="E16" s="166"/>
    </row>
    <row r="17" spans="1:5" ht="15" customHeight="1" thickBot="1" x14ac:dyDescent="0.3">
      <c r="A17" s="165"/>
      <c r="B17" s="166" t="s">
        <v>93</v>
      </c>
      <c r="C17" s="166"/>
      <c r="D17" s="166"/>
      <c r="E17" s="166"/>
    </row>
    <row r="18" spans="1:5" ht="23.1" customHeight="1" thickTop="1" thickBot="1" x14ac:dyDescent="0.3">
      <c r="A18" s="107" t="s">
        <v>94</v>
      </c>
      <c r="B18" s="148" t="s">
        <v>95</v>
      </c>
      <c r="C18" s="149"/>
      <c r="D18" s="149"/>
      <c r="E18" s="149"/>
    </row>
    <row r="19" spans="1:5" ht="15" customHeight="1" thickTop="1" thickBot="1" x14ac:dyDescent="0.3">
      <c r="A19" s="108" t="s">
        <v>49</v>
      </c>
      <c r="B19" s="109">
        <v>0.8</v>
      </c>
      <c r="C19" s="109"/>
      <c r="D19" s="109"/>
      <c r="E19" s="109"/>
    </row>
    <row r="20" spans="1:5" ht="15" customHeight="1" thickTop="1" x14ac:dyDescent="0.25">
      <c r="A20" s="164" t="s">
        <v>96</v>
      </c>
      <c r="B20" s="172" t="s">
        <v>97</v>
      </c>
      <c r="C20" s="172"/>
      <c r="D20" s="172"/>
      <c r="E20" s="172"/>
    </row>
    <row r="21" spans="1:5" x14ac:dyDescent="0.25">
      <c r="A21" s="171"/>
      <c r="B21" s="110">
        <f>'Ввод данных'!L20</f>
        <v>2486535</v>
      </c>
      <c r="C21" s="110"/>
      <c r="D21" s="110"/>
      <c r="E21" s="110"/>
    </row>
    <row r="22" spans="1:5" ht="15" customHeight="1" thickBot="1" x14ac:dyDescent="0.3">
      <c r="A22" s="165"/>
      <c r="B22" s="173" t="s">
        <v>98</v>
      </c>
      <c r="C22" s="174"/>
      <c r="D22" s="174"/>
      <c r="E22" s="174"/>
    </row>
    <row r="23" spans="1:5" ht="15" customHeight="1" thickTop="1" thickBot="1" x14ac:dyDescent="0.3">
      <c r="A23" s="111" t="s">
        <v>99</v>
      </c>
      <c r="B23" s="112" t="s">
        <v>41</v>
      </c>
      <c r="C23" s="112"/>
      <c r="D23" s="112"/>
      <c r="E23" s="112"/>
    </row>
    <row r="24" spans="1:5" ht="15" customHeight="1" thickTop="1" thickBot="1" x14ac:dyDescent="0.3">
      <c r="A24" s="113" t="s">
        <v>100</v>
      </c>
      <c r="B24" s="112">
        <f>'Ввод данных'!L22</f>
        <v>240</v>
      </c>
      <c r="C24" s="112"/>
      <c r="D24" s="112"/>
      <c r="E24" s="112"/>
    </row>
    <row r="25" spans="1:5" ht="16.5" thickTop="1" thickBot="1" x14ac:dyDescent="0.3">
      <c r="A25" s="108" t="s">
        <v>15</v>
      </c>
      <c r="B25" s="114">
        <f>'Ввод данных'!$L$9</f>
        <v>0.09</v>
      </c>
      <c r="C25" s="114"/>
      <c r="D25" s="114"/>
      <c r="E25" s="114"/>
    </row>
    <row r="26" spans="1:5" ht="15" customHeight="1" thickTop="1" thickBot="1" x14ac:dyDescent="0.3">
      <c r="A26" s="115" t="s">
        <v>101</v>
      </c>
      <c r="B26" s="175" t="str">
        <f>"имущественное страхование - ДА; личное страхование - НЕТ"</f>
        <v>имущественное страхование - ДА; личное страхование - НЕТ</v>
      </c>
      <c r="C26" s="175"/>
      <c r="D26" s="175"/>
      <c r="E26" s="175"/>
    </row>
    <row r="27" spans="1:5" ht="15.75" thickTop="1" x14ac:dyDescent="0.25">
      <c r="A27" s="176" t="s">
        <v>102</v>
      </c>
      <c r="B27" s="116" t="s">
        <v>103</v>
      </c>
      <c r="C27" s="117">
        <v>0</v>
      </c>
    </row>
    <row r="28" spans="1:5" ht="15.75" thickBot="1" x14ac:dyDescent="0.3">
      <c r="A28" s="177"/>
      <c r="B28" s="116" t="s">
        <v>104</v>
      </c>
      <c r="C28" s="117">
        <v>0</v>
      </c>
    </row>
    <row r="29" spans="1:5" ht="15.75" customHeight="1" thickTop="1" x14ac:dyDescent="0.25">
      <c r="A29" s="169" t="s">
        <v>105</v>
      </c>
      <c r="B29" s="178" t="str">
        <f>IF('Ввод данных'!L40="да","Счет для получения накоплений должен быть открыт в банках, отличных от Сбербанк, ГПБ, ВТБ24, Связь-Банк, Зенит, Российский капитал. Сумма накоплений в размере "&amp; 'Ввод данных'!$L$38 &amp;" руб. должна быть включена в плановый график платежей в 3-м процентной периоде","")</f>
        <v/>
      </c>
      <c r="C29" s="179"/>
      <c r="D29" s="179"/>
      <c r="E29" s="179"/>
    </row>
    <row r="30" spans="1:5" ht="31.5" customHeight="1" x14ac:dyDescent="0.25">
      <c r="A30" s="170"/>
      <c r="B30" s="178"/>
      <c r="C30" s="179"/>
      <c r="D30" s="179"/>
      <c r="E30" s="179"/>
    </row>
    <row r="31" spans="1:5" ht="31.5" customHeight="1" x14ac:dyDescent="0.25">
      <c r="A31" s="170"/>
      <c r="B31" s="168"/>
      <c r="C31" s="168"/>
      <c r="D31" s="168"/>
      <c r="E31" s="168"/>
    </row>
    <row r="32" spans="1:5" ht="22.5" customHeight="1" x14ac:dyDescent="0.25">
      <c r="A32" s="167" t="s">
        <v>106</v>
      </c>
      <c r="B32" s="167"/>
      <c r="C32" s="167"/>
      <c r="D32" s="167"/>
      <c r="E32" s="167"/>
    </row>
    <row r="33" spans="1:5" ht="22.5" customHeight="1" x14ac:dyDescent="0.25">
      <c r="A33" s="167" t="s">
        <v>107</v>
      </c>
      <c r="B33" s="167"/>
      <c r="C33" s="167"/>
      <c r="D33" s="167"/>
      <c r="E33" s="167"/>
    </row>
    <row r="35" spans="1:5" x14ac:dyDescent="0.25">
      <c r="A35" s="118"/>
      <c r="B35" s="118"/>
      <c r="C35" s="118"/>
    </row>
    <row r="36" spans="1:5" x14ac:dyDescent="0.25">
      <c r="A36" s="119"/>
      <c r="B36" s="119"/>
      <c r="C36" s="119"/>
    </row>
    <row r="37" spans="1:5" x14ac:dyDescent="0.25">
      <c r="A37" s="119"/>
      <c r="B37" s="119"/>
      <c r="C37" s="119"/>
    </row>
    <row r="38" spans="1:5" x14ac:dyDescent="0.25">
      <c r="A38" s="118"/>
      <c r="B38" s="118"/>
      <c r="C38" s="118"/>
    </row>
  </sheetData>
  <sheetProtection password="D70A" sheet="1" objects="1" scenarios="1" selectLockedCells="1"/>
  <mergeCells count="22">
    <mergeCell ref="A32:E32"/>
    <mergeCell ref="A33:E33"/>
    <mergeCell ref="B31:E31"/>
    <mergeCell ref="A29:A31"/>
    <mergeCell ref="A20:A22"/>
    <mergeCell ref="B20:E20"/>
    <mergeCell ref="B22:E22"/>
    <mergeCell ref="B26:E26"/>
    <mergeCell ref="A27:A28"/>
    <mergeCell ref="B29:E30"/>
    <mergeCell ref="B18:E18"/>
    <mergeCell ref="D8:E8"/>
    <mergeCell ref="D9:E9"/>
    <mergeCell ref="A10:E10"/>
    <mergeCell ref="A11:E11"/>
    <mergeCell ref="B12:E12"/>
    <mergeCell ref="B13:E13"/>
    <mergeCell ref="A14:E14"/>
    <mergeCell ref="B15:E15"/>
    <mergeCell ref="A16:A17"/>
    <mergeCell ref="B16:E16"/>
    <mergeCell ref="B17:E17"/>
  </mergeCells>
  <dataValidations count="1">
    <dataValidation type="list" allowBlank="1" showInputMessage="1" showErrorMessage="1" sqref="B18:E18">
      <formula1>Регионы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r:id="rId5">
            <anchor moveWithCells="1" sizeWithCells="1">
              <from>
                <xdr:col>3</xdr:col>
                <xdr:colOff>695325</xdr:colOff>
                <xdr:row>0</xdr:row>
                <xdr:rowOff>0</xdr:rowOff>
              </from>
              <to>
                <xdr:col>5</xdr:col>
                <xdr:colOff>180975</xdr:colOff>
                <xdr:row>5</xdr:row>
                <xdr:rowOff>47625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48"/>
  <sheetViews>
    <sheetView showGridLines="0" showRowColHeaders="0" workbookViewId="0">
      <selection activeCell="B9" sqref="B9"/>
    </sheetView>
  </sheetViews>
  <sheetFormatPr defaultRowHeight="15" x14ac:dyDescent="0.25"/>
  <cols>
    <col min="1" max="1" width="30.7109375" customWidth="1"/>
    <col min="2" max="4" width="15.7109375" customWidth="1"/>
    <col min="5" max="5" width="18" customWidth="1"/>
    <col min="6" max="6" width="9.28515625" customWidth="1"/>
  </cols>
  <sheetData>
    <row r="6" spans="1:6" x14ac:dyDescent="0.25">
      <c r="A6" s="120"/>
      <c r="B6" s="120"/>
      <c r="C6" s="120"/>
    </row>
    <row r="7" spans="1:6" ht="15.75" thickBot="1" x14ac:dyDescent="0.3">
      <c r="A7" s="97" t="s">
        <v>108</v>
      </c>
      <c r="B7" s="97"/>
      <c r="C7" s="97"/>
      <c r="D7" s="96"/>
      <c r="E7" s="96"/>
    </row>
    <row r="8" spans="1:6" ht="16.5" thickTop="1" thickBot="1" x14ac:dyDescent="0.3">
      <c r="A8" s="98" t="s">
        <v>83</v>
      </c>
      <c r="B8" s="99" t="s">
        <v>84</v>
      </c>
      <c r="C8" s="96"/>
      <c r="D8" s="150" t="s">
        <v>85</v>
      </c>
      <c r="E8" s="151"/>
    </row>
    <row r="9" spans="1:6" ht="16.5" thickTop="1" thickBot="1" x14ac:dyDescent="0.3">
      <c r="A9" s="100">
        <f>'Заключение без ПИ'!A9</f>
        <v>1</v>
      </c>
      <c r="B9" s="101"/>
      <c r="C9" s="96"/>
      <c r="D9" s="152">
        <f>'Заключение без ПИ'!D9:E9</f>
        <v>43101</v>
      </c>
      <c r="E9" s="153"/>
    </row>
    <row r="10" spans="1:6" ht="15.75" thickTop="1" x14ac:dyDescent="0.25">
      <c r="A10" s="154" t="s">
        <v>86</v>
      </c>
      <c r="B10" s="154"/>
      <c r="C10" s="154"/>
      <c r="D10" s="154"/>
      <c r="E10" s="154"/>
      <c r="F10" s="121"/>
    </row>
    <row r="11" spans="1:6" ht="15.75" thickBot="1" x14ac:dyDescent="0.3">
      <c r="A11" s="155" t="s">
        <v>87</v>
      </c>
      <c r="B11" s="155"/>
      <c r="C11" s="155"/>
      <c r="D11" s="155"/>
      <c r="E11" s="155"/>
    </row>
    <row r="12" spans="1:6" ht="35.1" customHeight="1" thickTop="1" thickBot="1" x14ac:dyDescent="0.3">
      <c r="A12" s="122">
        <f>'Заключение без ПИ'!A12</f>
        <v>0</v>
      </c>
      <c r="B12" s="181">
        <f>'Заключение без ПИ'!B12:E12</f>
        <v>0</v>
      </c>
      <c r="C12" s="182"/>
      <c r="D12" s="182"/>
      <c r="E12" s="183"/>
    </row>
    <row r="13" spans="1:6" ht="35.1" customHeight="1" thickBot="1" x14ac:dyDescent="0.3">
      <c r="A13" s="123">
        <f>'Заключение без ПИ'!A13</f>
        <v>0</v>
      </c>
      <c r="B13" s="184">
        <f>'Заключение без ПИ'!B13:E13</f>
        <v>0</v>
      </c>
      <c r="C13" s="185"/>
      <c r="D13" s="185"/>
      <c r="E13" s="186"/>
    </row>
    <row r="14" spans="1:6" ht="16.5" thickTop="1" thickBot="1" x14ac:dyDescent="0.3">
      <c r="A14" s="155" t="s">
        <v>88</v>
      </c>
      <c r="B14" s="155"/>
      <c r="C14" s="155"/>
      <c r="D14" s="155"/>
      <c r="E14" s="155"/>
      <c r="F14" s="124"/>
    </row>
    <row r="15" spans="1:6" ht="15" customHeight="1" thickTop="1" thickBot="1" x14ac:dyDescent="0.3">
      <c r="A15" s="125" t="s">
        <v>89</v>
      </c>
      <c r="B15" s="162" t="s">
        <v>90</v>
      </c>
      <c r="C15" s="163"/>
      <c r="D15" s="163"/>
      <c r="E15" s="163"/>
    </row>
    <row r="16" spans="1:6" ht="15" customHeight="1" thickTop="1" x14ac:dyDescent="0.25">
      <c r="A16" s="187" t="s">
        <v>91</v>
      </c>
      <c r="B16" s="166" t="s">
        <v>92</v>
      </c>
      <c r="C16" s="166"/>
      <c r="D16" s="166"/>
      <c r="E16" s="166"/>
    </row>
    <row r="17" spans="1:5" ht="15" customHeight="1" thickBot="1" x14ac:dyDescent="0.3">
      <c r="A17" s="188"/>
      <c r="B17" s="166" t="s">
        <v>93</v>
      </c>
      <c r="C17" s="166"/>
      <c r="D17" s="166"/>
      <c r="E17" s="166"/>
    </row>
    <row r="18" spans="1:5" ht="23.1" customHeight="1" thickTop="1" thickBot="1" x14ac:dyDescent="0.3">
      <c r="A18" s="126" t="s">
        <v>94</v>
      </c>
      <c r="B18" s="180" t="str">
        <f>'Заключение без ПИ'!B18:E18</f>
        <v>Алтайский край</v>
      </c>
      <c r="C18" s="166"/>
      <c r="D18" s="166"/>
      <c r="E18" s="166"/>
    </row>
    <row r="19" spans="1:5" ht="15" customHeight="1" thickTop="1" thickBot="1" x14ac:dyDescent="0.3">
      <c r="A19" s="126" t="s">
        <v>49</v>
      </c>
      <c r="B19" s="109">
        <f>B21/MIN(B34,B35)</f>
        <v>0.8</v>
      </c>
      <c r="C19" s="109"/>
      <c r="D19" s="109"/>
      <c r="E19" s="109"/>
    </row>
    <row r="20" spans="1:5" ht="15" customHeight="1" thickTop="1" x14ac:dyDescent="0.25">
      <c r="A20" s="187" t="s">
        <v>109</v>
      </c>
      <c r="B20" s="172" t="s">
        <v>97</v>
      </c>
      <c r="C20" s="172"/>
      <c r="D20" s="172"/>
      <c r="E20" s="172"/>
    </row>
    <row r="21" spans="1:5" ht="15" customHeight="1" x14ac:dyDescent="0.25">
      <c r="A21" s="192"/>
      <c r="B21" s="110">
        <f>MIN('Ввод данных'!$L$20,0.8*MIN(B34,B35,B36))</f>
        <v>2160000</v>
      </c>
      <c r="C21" s="110"/>
      <c r="D21" s="110"/>
      <c r="E21" s="110"/>
    </row>
    <row r="22" spans="1:5" ht="15" customHeight="1" thickBot="1" x14ac:dyDescent="0.3">
      <c r="A22" s="188"/>
      <c r="B22" s="174" t="s">
        <v>98</v>
      </c>
      <c r="C22" s="174"/>
      <c r="D22" s="174"/>
      <c r="E22" s="174"/>
    </row>
    <row r="23" spans="1:5" ht="15" customHeight="1" thickTop="1" thickBot="1" x14ac:dyDescent="0.3">
      <c r="A23" s="126" t="s">
        <v>99</v>
      </c>
      <c r="B23" s="112" t="s">
        <v>41</v>
      </c>
      <c r="C23" s="112"/>
      <c r="D23" s="112"/>
      <c r="E23" s="112"/>
    </row>
    <row r="24" spans="1:5" ht="15" customHeight="1" thickTop="1" thickBot="1" x14ac:dyDescent="0.3">
      <c r="A24" s="126" t="s">
        <v>100</v>
      </c>
      <c r="B24" s="112">
        <f>'Ввод данных'!L22</f>
        <v>240</v>
      </c>
      <c r="C24" s="127"/>
      <c r="D24" s="127"/>
      <c r="E24" s="127"/>
    </row>
    <row r="25" spans="1:5" ht="15" customHeight="1" thickTop="1" thickBot="1" x14ac:dyDescent="0.3">
      <c r="A25" s="126" t="s">
        <v>15</v>
      </c>
      <c r="B25" s="128">
        <f>'Ввод данных'!$L$9</f>
        <v>0.09</v>
      </c>
      <c r="C25" s="128"/>
      <c r="D25" s="128"/>
      <c r="E25" s="128"/>
    </row>
    <row r="26" spans="1:5" ht="23.1" customHeight="1" thickTop="1" thickBot="1" x14ac:dyDescent="0.3">
      <c r="A26" s="129" t="s">
        <v>101</v>
      </c>
      <c r="B26" s="193" t="str">
        <f>"имущественное страхование - ДА"&amp;IF(B33="да"," (после завершения строительства);",";")&amp;"       личное страхование - нет"</f>
        <v>имущественное страхование - ДА (после завершения строительства);       личное страхование - нет</v>
      </c>
      <c r="C26" s="193"/>
      <c r="D26" s="193"/>
      <c r="E26" s="193"/>
    </row>
    <row r="27" spans="1:5" ht="15" customHeight="1" thickTop="1" x14ac:dyDescent="0.25">
      <c r="A27" s="194" t="s">
        <v>102</v>
      </c>
      <c r="B27" s="116" t="s">
        <v>103</v>
      </c>
      <c r="C27" s="117">
        <v>0</v>
      </c>
      <c r="D27" s="96"/>
      <c r="E27" s="96"/>
    </row>
    <row r="28" spans="1:5" ht="15" customHeight="1" thickBot="1" x14ac:dyDescent="0.3">
      <c r="A28" s="195"/>
      <c r="B28" s="116" t="s">
        <v>104</v>
      </c>
      <c r="C28" s="117">
        <v>0</v>
      </c>
      <c r="D28" s="96"/>
      <c r="E28" s="96"/>
    </row>
    <row r="29" spans="1:5" ht="45" customHeight="1" thickTop="1" x14ac:dyDescent="0.25">
      <c r="A29" s="196" t="s">
        <v>105</v>
      </c>
      <c r="B29" s="178" t="str">
        <f>'Заключение без ПИ'!B29:E30</f>
        <v/>
      </c>
      <c r="C29" s="179"/>
      <c r="D29" s="179"/>
      <c r="E29" s="179"/>
    </row>
    <row r="30" spans="1:5" ht="45" customHeight="1" x14ac:dyDescent="0.25">
      <c r="A30" s="197"/>
      <c r="B30" s="168"/>
      <c r="C30" s="168"/>
      <c r="D30" s="168"/>
      <c r="E30" s="168"/>
    </row>
    <row r="31" spans="1:5" ht="15.75" thickBot="1" x14ac:dyDescent="0.3">
      <c r="A31" s="130" t="s">
        <v>110</v>
      </c>
      <c r="B31" s="130"/>
      <c r="C31" s="130"/>
      <c r="D31" s="96"/>
      <c r="E31" s="96"/>
    </row>
    <row r="32" spans="1:5" ht="23.1" customHeight="1" thickTop="1" thickBot="1" x14ac:dyDescent="0.3">
      <c r="A32" s="131" t="s">
        <v>111</v>
      </c>
      <c r="B32" s="198"/>
      <c r="C32" s="198"/>
      <c r="D32" s="198"/>
      <c r="E32" s="199"/>
    </row>
    <row r="33" spans="1:5" ht="23.1" customHeight="1" thickBot="1" x14ac:dyDescent="0.3">
      <c r="A33" s="132" t="s">
        <v>112</v>
      </c>
      <c r="B33" s="200" t="s">
        <v>36</v>
      </c>
      <c r="C33" s="200"/>
      <c r="D33" s="200"/>
      <c r="E33" s="201"/>
    </row>
    <row r="34" spans="1:5" ht="35.25" customHeight="1" thickTop="1" thickBot="1" x14ac:dyDescent="0.3">
      <c r="A34" s="133" t="s">
        <v>113</v>
      </c>
      <c r="B34" s="189">
        <f>'Ввод данных'!$L$52</f>
        <v>2700000</v>
      </c>
      <c r="C34" s="189"/>
      <c r="D34" s="189"/>
      <c r="E34" s="190"/>
    </row>
    <row r="35" spans="1:5" ht="23.1" customHeight="1" thickTop="1" thickBot="1" x14ac:dyDescent="0.3">
      <c r="A35" s="133" t="s">
        <v>114</v>
      </c>
      <c r="B35" s="189">
        <f>'Ввод данных'!L50</f>
        <v>2700000</v>
      </c>
      <c r="C35" s="189"/>
      <c r="D35" s="189"/>
      <c r="E35" s="190"/>
    </row>
    <row r="36" spans="1:5" ht="23.1" customHeight="1" thickTop="1" thickBot="1" x14ac:dyDescent="0.3">
      <c r="A36" s="133" t="s">
        <v>115</v>
      </c>
      <c r="B36" s="189">
        <f>'Ввод данных'!L54</f>
        <v>2700000</v>
      </c>
      <c r="C36" s="189"/>
      <c r="D36" s="189"/>
      <c r="E36" s="190"/>
    </row>
    <row r="37" spans="1:5" ht="15.75" thickTop="1" x14ac:dyDescent="0.25"/>
    <row r="38" spans="1:5" ht="23.1" customHeight="1" x14ac:dyDescent="0.25">
      <c r="A38" s="191" t="s">
        <v>116</v>
      </c>
      <c r="B38" s="191"/>
      <c r="C38" s="191"/>
      <c r="D38" s="191"/>
      <c r="E38" s="191"/>
    </row>
    <row r="39" spans="1:5" ht="23.1" customHeight="1" x14ac:dyDescent="0.25">
      <c r="A39" s="202" t="s">
        <v>117</v>
      </c>
      <c r="B39" s="202"/>
      <c r="C39" s="202"/>
      <c r="D39" s="202"/>
      <c r="E39" s="202"/>
    </row>
    <row r="40" spans="1:5" ht="15" customHeight="1" x14ac:dyDescent="0.25">
      <c r="A40" s="191" t="s">
        <v>118</v>
      </c>
      <c r="B40" s="191"/>
      <c r="C40" s="191"/>
      <c r="D40" s="191"/>
      <c r="E40" s="191"/>
    </row>
    <row r="41" spans="1:5" ht="15" customHeight="1" x14ac:dyDescent="0.25">
      <c r="A41" s="191" t="s">
        <v>119</v>
      </c>
      <c r="B41" s="191"/>
      <c r="C41" s="191"/>
      <c r="D41" s="191"/>
      <c r="E41" s="191"/>
    </row>
    <row r="42" spans="1:5" ht="15" customHeight="1" x14ac:dyDescent="0.25">
      <c r="A42" s="191" t="s">
        <v>120</v>
      </c>
      <c r="B42" s="191"/>
      <c r="C42" s="191"/>
      <c r="D42" s="191"/>
      <c r="E42" s="191"/>
    </row>
    <row r="43" spans="1:5" ht="23.1" customHeight="1" x14ac:dyDescent="0.25">
      <c r="A43" s="202" t="s">
        <v>121</v>
      </c>
      <c r="B43" s="202"/>
      <c r="C43" s="202"/>
      <c r="D43" s="202"/>
      <c r="E43" s="202"/>
    </row>
    <row r="45" spans="1:5" x14ac:dyDescent="0.25">
      <c r="A45" s="134"/>
      <c r="B45" s="134"/>
      <c r="C45" s="134"/>
    </row>
    <row r="46" spans="1:5" x14ac:dyDescent="0.25">
      <c r="A46" s="135"/>
      <c r="B46" s="135"/>
      <c r="C46" s="135"/>
    </row>
    <row r="47" spans="1:5" x14ac:dyDescent="0.25">
      <c r="A47" s="135"/>
      <c r="B47" s="135"/>
      <c r="C47" s="135"/>
    </row>
    <row r="48" spans="1:5" x14ac:dyDescent="0.25">
      <c r="A48" s="134"/>
      <c r="B48" s="134"/>
      <c r="C48" s="134"/>
    </row>
  </sheetData>
  <sheetProtection password="D70A" sheet="1" objects="1" scenarios="1" selectLockedCells="1"/>
  <mergeCells count="31">
    <mergeCell ref="A39:E39"/>
    <mergeCell ref="A40:E40"/>
    <mergeCell ref="A41:E41"/>
    <mergeCell ref="A42:E42"/>
    <mergeCell ref="A43:E43"/>
    <mergeCell ref="B35:E35"/>
    <mergeCell ref="B36:E36"/>
    <mergeCell ref="A38:E38"/>
    <mergeCell ref="A20:A22"/>
    <mergeCell ref="B20:E20"/>
    <mergeCell ref="B22:E22"/>
    <mergeCell ref="B26:E26"/>
    <mergeCell ref="A27:A28"/>
    <mergeCell ref="B29:E29"/>
    <mergeCell ref="B30:E30"/>
    <mergeCell ref="A29:A30"/>
    <mergeCell ref="B32:E32"/>
    <mergeCell ref="B33:E33"/>
    <mergeCell ref="B34:E34"/>
    <mergeCell ref="B18:E18"/>
    <mergeCell ref="D8:E8"/>
    <mergeCell ref="D9:E9"/>
    <mergeCell ref="A10:E10"/>
    <mergeCell ref="A11:E11"/>
    <mergeCell ref="B12:E12"/>
    <mergeCell ref="B13:E13"/>
    <mergeCell ref="A14:E14"/>
    <mergeCell ref="B15:E15"/>
    <mergeCell ref="A16:A17"/>
    <mergeCell ref="B16:E16"/>
    <mergeCell ref="B17:E17"/>
  </mergeCells>
  <dataValidations count="1">
    <dataValidation type="list" allowBlank="1" showInputMessage="1" showErrorMessage="1" sqref="B33:E33">
      <formula1>данет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4" r:id="rId4">
          <objectPr defaultSize="0" r:id="rId5">
            <anchor moveWithCells="1" sizeWithCells="1">
              <from>
                <xdr:col>3</xdr:col>
                <xdr:colOff>800100</xdr:colOff>
                <xdr:row>0</xdr:row>
                <xdr:rowOff>28575</xdr:rowOff>
              </from>
              <to>
                <xdr:col>5</xdr:col>
                <xdr:colOff>257175</xdr:colOff>
                <xdr:row>5</xdr:row>
                <xdr:rowOff>76200</xdr:rowOff>
              </to>
            </anchor>
          </objectPr>
        </oleObject>
      </mc:Choice>
      <mc:Fallback>
        <oleObject progId="Word.Document.12" shapeId="512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W370"/>
  <sheetViews>
    <sheetView zoomScale="85" zoomScaleNormal="85" workbookViewId="0">
      <selection activeCell="G12" sqref="G12"/>
    </sheetView>
  </sheetViews>
  <sheetFormatPr defaultRowHeight="15" x14ac:dyDescent="0.25"/>
  <cols>
    <col min="1" max="1" width="2" customWidth="1"/>
    <col min="2" max="2" width="36.42578125" customWidth="1"/>
    <col min="3" max="3" width="1.28515625" customWidth="1"/>
    <col min="4" max="4" width="15" customWidth="1"/>
    <col min="5" max="5" width="2.42578125" customWidth="1"/>
    <col min="6" max="6" width="4.140625" bestFit="1" customWidth="1"/>
    <col min="7" max="7" width="12.85546875" customWidth="1"/>
    <col min="8" max="8" width="14.42578125" customWidth="1"/>
    <col min="9" max="9" width="12.85546875" customWidth="1"/>
    <col min="10" max="10" width="9.28515625" customWidth="1"/>
    <col min="11" max="11" width="17.140625" customWidth="1"/>
    <col min="12" max="12" width="7.85546875" customWidth="1"/>
    <col min="13" max="13" width="15" style="7" bestFit="1" customWidth="1"/>
    <col min="14" max="14" width="12.5703125" style="6" customWidth="1"/>
    <col min="15" max="15" width="11.85546875" style="6" customWidth="1"/>
    <col min="16" max="16" width="13.7109375" style="6" customWidth="1"/>
    <col min="17" max="17" width="11.28515625" style="6" customWidth="1"/>
    <col min="18" max="18" width="11.7109375" style="6" customWidth="1"/>
    <col min="19" max="19" width="11.28515625" style="6" bestFit="1" customWidth="1"/>
    <col min="20" max="20" width="17.7109375" style="6" customWidth="1"/>
    <col min="21" max="21" width="15" style="6" customWidth="1"/>
    <col min="22" max="22" width="17.42578125" style="6" customWidth="1"/>
    <col min="23" max="23" width="21.7109375" style="6" customWidth="1"/>
  </cols>
  <sheetData>
    <row r="2" spans="2:23" x14ac:dyDescent="0.25">
      <c r="B2" s="11" t="s">
        <v>13</v>
      </c>
      <c r="D2" s="11" t="s">
        <v>14</v>
      </c>
      <c r="M2"/>
      <c r="N2" s="8"/>
      <c r="O2"/>
      <c r="P2"/>
      <c r="Q2"/>
      <c r="R2"/>
      <c r="S2"/>
      <c r="T2"/>
      <c r="U2"/>
      <c r="V2"/>
      <c r="W2"/>
    </row>
    <row r="3" spans="2:23" x14ac:dyDescent="0.25">
      <c r="B3" s="2" t="s">
        <v>1</v>
      </c>
      <c r="D3" s="17">
        <v>2352000</v>
      </c>
      <c r="E3" s="4"/>
      <c r="M3"/>
      <c r="N3"/>
      <c r="O3"/>
      <c r="P3"/>
      <c r="Q3" s="15"/>
      <c r="R3"/>
      <c r="S3"/>
      <c r="T3"/>
      <c r="U3"/>
      <c r="V3"/>
      <c r="W3"/>
    </row>
    <row r="4" spans="2:23" x14ac:dyDescent="0.25">
      <c r="B4" s="2" t="s">
        <v>0</v>
      </c>
      <c r="D4" s="18">
        <f>'Ввод данных'!$L$9</f>
        <v>0.09</v>
      </c>
      <c r="M4" s="13"/>
      <c r="N4"/>
      <c r="O4"/>
      <c r="P4"/>
      <c r="Q4"/>
      <c r="R4"/>
      <c r="S4"/>
      <c r="T4"/>
      <c r="U4"/>
      <c r="V4"/>
      <c r="W4"/>
    </row>
    <row r="5" spans="2:23" x14ac:dyDescent="0.25">
      <c r="B5" s="2" t="s">
        <v>78</v>
      </c>
      <c r="D5" s="19">
        <f>'Ввод данных'!$L$24</f>
        <v>50405</v>
      </c>
      <c r="M5"/>
      <c r="N5"/>
      <c r="O5"/>
      <c r="P5"/>
      <c r="Q5"/>
      <c r="R5"/>
      <c r="S5"/>
      <c r="T5"/>
      <c r="U5"/>
      <c r="V5"/>
      <c r="W5"/>
    </row>
    <row r="6" spans="2:23" x14ac:dyDescent="0.25">
      <c r="B6" s="2" t="s">
        <v>30</v>
      </c>
      <c r="D6" s="17" t="e">
        <f>MATCH(0,V11:V370,0)</f>
        <v>#N/A</v>
      </c>
      <c r="F6" s="3"/>
      <c r="G6" s="3"/>
      <c r="H6" s="3"/>
      <c r="I6" s="3"/>
      <c r="J6" s="3"/>
      <c r="K6" s="3"/>
      <c r="L6" s="3"/>
      <c r="M6"/>
      <c r="N6"/>
      <c r="O6"/>
      <c r="P6"/>
      <c r="Q6"/>
      <c r="R6"/>
      <c r="S6"/>
      <c r="T6"/>
      <c r="U6"/>
      <c r="V6"/>
      <c r="W6"/>
    </row>
    <row r="7" spans="2:23" x14ac:dyDescent="0.25">
      <c r="B7" s="2" t="s">
        <v>31</v>
      </c>
      <c r="D7" s="20" t="e">
        <f>VLOOKUP(D5,$G$11:$O$370,8,TRUE)</f>
        <v>#N/A</v>
      </c>
      <c r="M7"/>
      <c r="N7"/>
      <c r="O7"/>
      <c r="P7"/>
      <c r="Q7"/>
      <c r="R7"/>
      <c r="S7"/>
      <c r="T7"/>
      <c r="U7"/>
      <c r="V7"/>
      <c r="W7"/>
    </row>
    <row r="8" spans="2:23" x14ac:dyDescent="0.25">
      <c r="B8" s="33" t="s">
        <v>32</v>
      </c>
      <c r="D8" s="34" t="e">
        <f>VLOOKUP(D6,$F$11:$H$370,3,FALSE)</f>
        <v>#N/A</v>
      </c>
      <c r="M8"/>
      <c r="N8"/>
      <c r="O8"/>
      <c r="P8" t="s">
        <v>11</v>
      </c>
      <c r="Q8"/>
      <c r="R8"/>
      <c r="S8"/>
      <c r="T8"/>
      <c r="U8"/>
      <c r="V8"/>
      <c r="W8"/>
    </row>
    <row r="9" spans="2:23" s="1" customFormat="1" ht="60" x14ac:dyDescent="0.25">
      <c r="B9" s="16" t="s">
        <v>57</v>
      </c>
      <c r="C9" s="2"/>
      <c r="D9" s="35" t="e">
        <f>YEARFRAC('Ввод данных'!L11,$D$8)</f>
        <v>#N/A</v>
      </c>
      <c r="F9" s="31"/>
      <c r="G9" s="27" t="s">
        <v>24</v>
      </c>
      <c r="H9" s="27" t="s">
        <v>25</v>
      </c>
      <c r="I9" s="27" t="s">
        <v>28</v>
      </c>
      <c r="J9" s="27" t="s">
        <v>26</v>
      </c>
      <c r="K9" s="27" t="s">
        <v>27</v>
      </c>
      <c r="L9" s="27" t="s">
        <v>37</v>
      </c>
      <c r="M9" s="27" t="s">
        <v>44</v>
      </c>
      <c r="N9" s="27" t="s">
        <v>12</v>
      </c>
      <c r="O9" s="27" t="s">
        <v>3</v>
      </c>
      <c r="P9" s="27" t="s">
        <v>4</v>
      </c>
      <c r="Q9" s="27" t="s">
        <v>6</v>
      </c>
      <c r="R9" s="27" t="s">
        <v>2</v>
      </c>
      <c r="S9" s="27" t="s">
        <v>5</v>
      </c>
      <c r="T9" s="27" t="s">
        <v>7</v>
      </c>
      <c r="U9" s="27" t="s">
        <v>8</v>
      </c>
      <c r="V9" s="27" t="s">
        <v>9</v>
      </c>
      <c r="W9" s="27" t="s">
        <v>10</v>
      </c>
    </row>
    <row r="10" spans="2:23" s="1" customFormat="1" x14ac:dyDescent="0.25">
      <c r="B10" s="12"/>
      <c r="D10" s="12"/>
      <c r="F10" s="31"/>
      <c r="G10" s="31"/>
      <c r="H10" s="31"/>
      <c r="I10" s="31"/>
      <c r="J10" s="31"/>
      <c r="K10" s="31"/>
      <c r="L10" s="31"/>
      <c r="M10" s="32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x14ac:dyDescent="0.25">
      <c r="B11" s="4"/>
      <c r="D11" s="4"/>
      <c r="F11" s="2">
        <v>1</v>
      </c>
      <c r="G11" s="90" t="e">
        <f>'Ввод данных'!#REF!</f>
        <v>#REF!</v>
      </c>
      <c r="H11" s="14" t="e">
        <f>EOMONTH(G11,0)</f>
        <v>#REF!</v>
      </c>
      <c r="I11" s="9" t="e">
        <f>H11-G11</f>
        <v>#REF!</v>
      </c>
      <c r="J11" s="9" t="e">
        <f>WEEKDAY(H11,11)</f>
        <v>#REF!</v>
      </c>
      <c r="K11" s="14" t="e">
        <f>WORKDAY(H11,IF(OR(J11=6,J11=7),1,0))</f>
        <v>#REF!</v>
      </c>
      <c r="L11" s="9" t="e">
        <f>VLOOKUP(YEAR(G11),Справочники!$C$3:$I$33,7,FALSE)</f>
        <v>#REF!</v>
      </c>
      <c r="M11" s="5" t="e">
        <f>VLOOKUP(YEAR(G11),Справочники!$C$3:$D$33,2,FALSE)</f>
        <v>#REF!</v>
      </c>
      <c r="N11" s="5">
        <f>O11+P11</f>
        <v>2352000</v>
      </c>
      <c r="O11" s="5">
        <f>D3</f>
        <v>2352000</v>
      </c>
      <c r="P11" s="5">
        <v>0</v>
      </c>
      <c r="Q11" s="5" t="e">
        <f>O11*$D$4/L11*I11</f>
        <v>#REF!</v>
      </c>
      <c r="R11" s="5">
        <v>0</v>
      </c>
      <c r="S11" s="5">
        <v>0</v>
      </c>
      <c r="T11" s="5">
        <v>0</v>
      </c>
      <c r="U11" s="5" t="e">
        <f>MAX(Q11-S11,0)</f>
        <v>#REF!</v>
      </c>
      <c r="V11" s="5">
        <f>O11-R11</f>
        <v>2352000</v>
      </c>
      <c r="W11" s="5" t="e">
        <f t="shared" ref="W11:W42" si="0">P11+U11-T11</f>
        <v>#REF!</v>
      </c>
    </row>
    <row r="12" spans="2:23" x14ac:dyDescent="0.25">
      <c r="B12" s="4"/>
      <c r="D12" s="4"/>
      <c r="F12" s="2">
        <v>2</v>
      </c>
      <c r="G12" s="14" t="e">
        <f>H11+1</f>
        <v>#REF!</v>
      </c>
      <c r="H12" s="14" t="e">
        <f t="shared" ref="H12:H75" si="1">EOMONTH(G12,0)</f>
        <v>#REF!</v>
      </c>
      <c r="I12" s="9" t="e">
        <f>H12-G12+1</f>
        <v>#REF!</v>
      </c>
      <c r="J12" s="9" t="e">
        <f t="shared" ref="J12:J75" si="2">WEEKDAY(H12,11)</f>
        <v>#REF!</v>
      </c>
      <c r="K12" s="14" t="e">
        <f t="shared" ref="K12:K75" si="3">WORKDAY(H12,IF(OR(J12=6,J12=7),1,0))</f>
        <v>#REF!</v>
      </c>
      <c r="L12" s="9" t="e">
        <f>VLOOKUP(YEAR(G12),Справочники!$C$3:$I$33,7,FALSE)</f>
        <v>#REF!</v>
      </c>
      <c r="M12" s="42" t="e">
        <f>VLOOKUP(YEAR(G12),Справочники!$C$3:$D$33,2,FALSE)+MIN(W11,M11)</f>
        <v>#REF!</v>
      </c>
      <c r="N12" s="5" t="e">
        <f t="shared" ref="N12:N75" si="4">O12+P12</f>
        <v>#REF!</v>
      </c>
      <c r="O12" s="5">
        <f>V11</f>
        <v>2352000</v>
      </c>
      <c r="P12" s="5" t="e">
        <f>W11</f>
        <v>#REF!</v>
      </c>
      <c r="Q12" s="5" t="e">
        <f>O12*$D$4/L12*I12</f>
        <v>#REF!</v>
      </c>
      <c r="R12" s="5" t="e">
        <f t="shared" ref="R12:R75" si="5">MIN(M12-T12-S12,O12)</f>
        <v>#REF!</v>
      </c>
      <c r="S12" s="5" t="e">
        <f t="shared" ref="S12:S75" si="6">MIN(M12-T12,Q12)</f>
        <v>#REF!</v>
      </c>
      <c r="T12" s="5" t="e">
        <f t="shared" ref="T12:T75" si="7">MIN(M12,P12)</f>
        <v>#REF!</v>
      </c>
      <c r="U12" s="5" t="e">
        <f>MAX(Q12-S12,0)</f>
        <v>#REF!</v>
      </c>
      <c r="V12" s="5" t="e">
        <f t="shared" ref="V12:V42" si="8">O12-R12</f>
        <v>#REF!</v>
      </c>
      <c r="W12" s="5" t="e">
        <f t="shared" si="0"/>
        <v>#REF!</v>
      </c>
    </row>
    <row r="13" spans="2:23" x14ac:dyDescent="0.25">
      <c r="B13" s="4"/>
      <c r="D13" s="4"/>
      <c r="F13" s="2">
        <v>3</v>
      </c>
      <c r="G13" s="14" t="e">
        <f t="shared" ref="G13:G76" si="9">H12+1</f>
        <v>#REF!</v>
      </c>
      <c r="H13" s="14" t="e">
        <f t="shared" si="1"/>
        <v>#REF!</v>
      </c>
      <c r="I13" s="9" t="e">
        <f t="shared" ref="I13:I75" si="10">H13-G13+1</f>
        <v>#REF!</v>
      </c>
      <c r="J13" s="9" t="e">
        <f t="shared" si="2"/>
        <v>#REF!</v>
      </c>
      <c r="K13" s="14" t="e">
        <f t="shared" si="3"/>
        <v>#REF!</v>
      </c>
      <c r="L13" s="9" t="e">
        <f>VLOOKUP(YEAR(G13),Справочники!$C$3:$I$33,7,FALSE)</f>
        <v>#REF!</v>
      </c>
      <c r="M13" s="5" t="e">
        <f>VLOOKUP(YEAR(G13),Справочники!$C$3:$D$33,2,FALSE)+IF('Ввод данных'!$L$40="да",'Ввод данных'!$L$38,0)</f>
        <v>#REF!</v>
      </c>
      <c r="N13" s="5" t="e">
        <f t="shared" si="4"/>
        <v>#REF!</v>
      </c>
      <c r="O13" s="5" t="e">
        <f t="shared" ref="O13:P76" si="11">V12</f>
        <v>#REF!</v>
      </c>
      <c r="P13" s="5" t="e">
        <f t="shared" si="11"/>
        <v>#REF!</v>
      </c>
      <c r="Q13" s="5" t="e">
        <f t="shared" ref="Q13:Q75" si="12">O13*$D$4/L13*I13</f>
        <v>#REF!</v>
      </c>
      <c r="R13" s="5" t="e">
        <f t="shared" si="5"/>
        <v>#REF!</v>
      </c>
      <c r="S13" s="5" t="e">
        <f t="shared" si="6"/>
        <v>#REF!</v>
      </c>
      <c r="T13" s="5" t="e">
        <f t="shared" si="7"/>
        <v>#REF!</v>
      </c>
      <c r="U13" s="5" t="e">
        <f t="shared" ref="U13:U76" si="13">MAX(Q13-S13,0)</f>
        <v>#REF!</v>
      </c>
      <c r="V13" s="5" t="e">
        <f t="shared" si="8"/>
        <v>#REF!</v>
      </c>
      <c r="W13" s="5" t="e">
        <f t="shared" si="0"/>
        <v>#REF!</v>
      </c>
    </row>
    <row r="14" spans="2:23" x14ac:dyDescent="0.25">
      <c r="B14" s="4"/>
      <c r="D14" s="4"/>
      <c r="F14" s="2">
        <v>4</v>
      </c>
      <c r="G14" s="14" t="e">
        <f t="shared" si="9"/>
        <v>#REF!</v>
      </c>
      <c r="H14" s="14" t="e">
        <f t="shared" si="1"/>
        <v>#REF!</v>
      </c>
      <c r="I14" s="9" t="e">
        <f t="shared" si="10"/>
        <v>#REF!</v>
      </c>
      <c r="J14" s="9" t="e">
        <f t="shared" si="2"/>
        <v>#REF!</v>
      </c>
      <c r="K14" s="14" t="e">
        <f t="shared" si="3"/>
        <v>#REF!</v>
      </c>
      <c r="L14" s="9" t="e">
        <f>VLOOKUP(YEAR(G14),Справочники!$C$3:$I$33,7,FALSE)</f>
        <v>#REF!</v>
      </c>
      <c r="M14" s="5" t="e">
        <f>VLOOKUP(YEAR(G14),Справочники!$C$3:$D$33,2,FALSE)</f>
        <v>#REF!</v>
      </c>
      <c r="N14" s="5" t="e">
        <f t="shared" si="4"/>
        <v>#REF!</v>
      </c>
      <c r="O14" s="5" t="e">
        <f t="shared" si="11"/>
        <v>#REF!</v>
      </c>
      <c r="P14" s="5" t="e">
        <f t="shared" si="11"/>
        <v>#REF!</v>
      </c>
      <c r="Q14" s="5" t="e">
        <f t="shared" si="12"/>
        <v>#REF!</v>
      </c>
      <c r="R14" s="5" t="e">
        <f t="shared" si="5"/>
        <v>#REF!</v>
      </c>
      <c r="S14" s="5" t="e">
        <f t="shared" si="6"/>
        <v>#REF!</v>
      </c>
      <c r="T14" s="5" t="e">
        <f t="shared" si="7"/>
        <v>#REF!</v>
      </c>
      <c r="U14" s="5" t="e">
        <f t="shared" si="13"/>
        <v>#REF!</v>
      </c>
      <c r="V14" s="5" t="e">
        <f t="shared" si="8"/>
        <v>#REF!</v>
      </c>
      <c r="W14" s="5" t="e">
        <f t="shared" si="0"/>
        <v>#REF!</v>
      </c>
    </row>
    <row r="15" spans="2:23" x14ac:dyDescent="0.25">
      <c r="B15" s="4"/>
      <c r="D15" s="4"/>
      <c r="F15" s="2">
        <v>5</v>
      </c>
      <c r="G15" s="14" t="e">
        <f t="shared" si="9"/>
        <v>#REF!</v>
      </c>
      <c r="H15" s="14" t="e">
        <f t="shared" si="1"/>
        <v>#REF!</v>
      </c>
      <c r="I15" s="9" t="e">
        <f t="shared" si="10"/>
        <v>#REF!</v>
      </c>
      <c r="J15" s="9" t="e">
        <f t="shared" si="2"/>
        <v>#REF!</v>
      </c>
      <c r="K15" s="14" t="e">
        <f t="shared" si="3"/>
        <v>#REF!</v>
      </c>
      <c r="L15" s="9" t="e">
        <f>VLOOKUP(YEAR(G15),Справочники!$C$3:$I$33,7,FALSE)</f>
        <v>#REF!</v>
      </c>
      <c r="M15" s="5" t="e">
        <f>VLOOKUP(YEAR(G15),Справочники!$C$3:$D$33,2,FALSE)</f>
        <v>#REF!</v>
      </c>
      <c r="N15" s="5" t="e">
        <f t="shared" si="4"/>
        <v>#REF!</v>
      </c>
      <c r="O15" s="5" t="e">
        <f t="shared" si="11"/>
        <v>#REF!</v>
      </c>
      <c r="P15" s="5" t="e">
        <f t="shared" si="11"/>
        <v>#REF!</v>
      </c>
      <c r="Q15" s="5" t="e">
        <f t="shared" si="12"/>
        <v>#REF!</v>
      </c>
      <c r="R15" s="5" t="e">
        <f t="shared" si="5"/>
        <v>#REF!</v>
      </c>
      <c r="S15" s="5" t="e">
        <f t="shared" si="6"/>
        <v>#REF!</v>
      </c>
      <c r="T15" s="5" t="e">
        <f t="shared" si="7"/>
        <v>#REF!</v>
      </c>
      <c r="U15" s="5" t="e">
        <f t="shared" si="13"/>
        <v>#REF!</v>
      </c>
      <c r="V15" s="5" t="e">
        <f t="shared" si="8"/>
        <v>#REF!</v>
      </c>
      <c r="W15" s="5" t="e">
        <f t="shared" si="0"/>
        <v>#REF!</v>
      </c>
    </row>
    <row r="16" spans="2:23" x14ac:dyDescent="0.25">
      <c r="B16" s="4"/>
      <c r="D16" s="4"/>
      <c r="F16" s="2">
        <v>6</v>
      </c>
      <c r="G16" s="14" t="e">
        <f t="shared" si="9"/>
        <v>#REF!</v>
      </c>
      <c r="H16" s="14" t="e">
        <f t="shared" si="1"/>
        <v>#REF!</v>
      </c>
      <c r="I16" s="9" t="e">
        <f t="shared" si="10"/>
        <v>#REF!</v>
      </c>
      <c r="J16" s="9" t="e">
        <f t="shared" si="2"/>
        <v>#REF!</v>
      </c>
      <c r="K16" s="14" t="e">
        <f t="shared" si="3"/>
        <v>#REF!</v>
      </c>
      <c r="L16" s="9" t="e">
        <f>VLOOKUP(YEAR(G16),Справочники!$C$3:$I$33,7,FALSE)</f>
        <v>#REF!</v>
      </c>
      <c r="M16" s="5" t="e">
        <f>VLOOKUP(YEAR(G16),Справочники!$C$3:$D$33,2,FALSE)</f>
        <v>#REF!</v>
      </c>
      <c r="N16" s="5" t="e">
        <f t="shared" si="4"/>
        <v>#REF!</v>
      </c>
      <c r="O16" s="5" t="e">
        <f t="shared" si="11"/>
        <v>#REF!</v>
      </c>
      <c r="P16" s="5" t="e">
        <f t="shared" si="11"/>
        <v>#REF!</v>
      </c>
      <c r="Q16" s="5" t="e">
        <f t="shared" si="12"/>
        <v>#REF!</v>
      </c>
      <c r="R16" s="5" t="e">
        <f t="shared" si="5"/>
        <v>#REF!</v>
      </c>
      <c r="S16" s="5" t="e">
        <f t="shared" si="6"/>
        <v>#REF!</v>
      </c>
      <c r="T16" s="5" t="e">
        <f t="shared" si="7"/>
        <v>#REF!</v>
      </c>
      <c r="U16" s="5" t="e">
        <f t="shared" si="13"/>
        <v>#REF!</v>
      </c>
      <c r="V16" s="5" t="e">
        <f t="shared" si="8"/>
        <v>#REF!</v>
      </c>
      <c r="W16" s="5" t="e">
        <f t="shared" si="0"/>
        <v>#REF!</v>
      </c>
    </row>
    <row r="17" spans="2:23" x14ac:dyDescent="0.25">
      <c r="B17" s="4"/>
      <c r="D17" s="4"/>
      <c r="F17" s="2">
        <v>7</v>
      </c>
      <c r="G17" s="14" t="e">
        <f t="shared" si="9"/>
        <v>#REF!</v>
      </c>
      <c r="H17" s="14" t="e">
        <f t="shared" si="1"/>
        <v>#REF!</v>
      </c>
      <c r="I17" s="9" t="e">
        <f t="shared" si="10"/>
        <v>#REF!</v>
      </c>
      <c r="J17" s="9" t="e">
        <f t="shared" si="2"/>
        <v>#REF!</v>
      </c>
      <c r="K17" s="14" t="e">
        <f t="shared" si="3"/>
        <v>#REF!</v>
      </c>
      <c r="L17" s="9" t="e">
        <f>VLOOKUP(YEAR(G17),Справочники!$C$3:$I$33,7,FALSE)</f>
        <v>#REF!</v>
      </c>
      <c r="M17" s="5" t="e">
        <f>VLOOKUP(YEAR(G17),Справочники!$C$3:$D$33,2,FALSE)</f>
        <v>#REF!</v>
      </c>
      <c r="N17" s="5" t="e">
        <f t="shared" si="4"/>
        <v>#REF!</v>
      </c>
      <c r="O17" s="5" t="e">
        <f>V16</f>
        <v>#REF!</v>
      </c>
      <c r="P17" s="5" t="e">
        <f>W16</f>
        <v>#REF!</v>
      </c>
      <c r="Q17" s="5" t="e">
        <f t="shared" si="12"/>
        <v>#REF!</v>
      </c>
      <c r="R17" s="5" t="e">
        <f t="shared" si="5"/>
        <v>#REF!</v>
      </c>
      <c r="S17" s="5" t="e">
        <f t="shared" si="6"/>
        <v>#REF!</v>
      </c>
      <c r="T17" s="5" t="e">
        <f t="shared" si="7"/>
        <v>#REF!</v>
      </c>
      <c r="U17" s="5" t="e">
        <f>MAX(Q17-S17,0)</f>
        <v>#REF!</v>
      </c>
      <c r="V17" s="5" t="e">
        <f t="shared" si="8"/>
        <v>#REF!</v>
      </c>
      <c r="W17" s="5" t="e">
        <f t="shared" si="0"/>
        <v>#REF!</v>
      </c>
    </row>
    <row r="18" spans="2:23" x14ac:dyDescent="0.25">
      <c r="B18" s="4"/>
      <c r="D18" s="4"/>
      <c r="F18" s="2">
        <v>8</v>
      </c>
      <c r="G18" s="14" t="e">
        <f t="shared" si="9"/>
        <v>#REF!</v>
      </c>
      <c r="H18" s="14" t="e">
        <f t="shared" si="1"/>
        <v>#REF!</v>
      </c>
      <c r="I18" s="9" t="e">
        <f t="shared" si="10"/>
        <v>#REF!</v>
      </c>
      <c r="J18" s="9" t="e">
        <f t="shared" si="2"/>
        <v>#REF!</v>
      </c>
      <c r="K18" s="14" t="e">
        <f t="shared" si="3"/>
        <v>#REF!</v>
      </c>
      <c r="L18" s="9" t="e">
        <f>VLOOKUP(YEAR(G18),Справочники!$C$3:$I$33,7,FALSE)</f>
        <v>#REF!</v>
      </c>
      <c r="M18" s="5" t="e">
        <f>VLOOKUP(YEAR(G18),Справочники!$C$3:$D$33,2,FALSE)</f>
        <v>#REF!</v>
      </c>
      <c r="N18" s="5" t="e">
        <f t="shared" si="4"/>
        <v>#REF!</v>
      </c>
      <c r="O18" s="5" t="e">
        <f>V17</f>
        <v>#REF!</v>
      </c>
      <c r="P18" s="5" t="e">
        <f>W17</f>
        <v>#REF!</v>
      </c>
      <c r="Q18" s="5" t="e">
        <f t="shared" si="12"/>
        <v>#REF!</v>
      </c>
      <c r="R18" s="5" t="e">
        <f t="shared" si="5"/>
        <v>#REF!</v>
      </c>
      <c r="S18" s="5" t="e">
        <f t="shared" si="6"/>
        <v>#REF!</v>
      </c>
      <c r="T18" s="5" t="e">
        <f t="shared" si="7"/>
        <v>#REF!</v>
      </c>
      <c r="U18" s="5" t="e">
        <f t="shared" si="13"/>
        <v>#REF!</v>
      </c>
      <c r="V18" s="5" t="e">
        <f t="shared" si="8"/>
        <v>#REF!</v>
      </c>
      <c r="W18" s="5" t="e">
        <f t="shared" si="0"/>
        <v>#REF!</v>
      </c>
    </row>
    <row r="19" spans="2:23" x14ac:dyDescent="0.25">
      <c r="B19" s="4"/>
      <c r="D19" s="4"/>
      <c r="F19" s="2">
        <v>9</v>
      </c>
      <c r="G19" s="14" t="e">
        <f t="shared" si="9"/>
        <v>#REF!</v>
      </c>
      <c r="H19" s="14" t="e">
        <f t="shared" si="1"/>
        <v>#REF!</v>
      </c>
      <c r="I19" s="9" t="e">
        <f t="shared" si="10"/>
        <v>#REF!</v>
      </c>
      <c r="J19" s="9" t="e">
        <f t="shared" si="2"/>
        <v>#REF!</v>
      </c>
      <c r="K19" s="14" t="e">
        <f t="shared" si="3"/>
        <v>#REF!</v>
      </c>
      <c r="L19" s="9" t="e">
        <f>VLOOKUP(YEAR(G19),Справочники!$C$3:$I$33,7,FALSE)</f>
        <v>#REF!</v>
      </c>
      <c r="M19" s="5" t="e">
        <f>VLOOKUP(YEAR(G19),Справочники!$C$3:$D$33,2,FALSE)</f>
        <v>#REF!</v>
      </c>
      <c r="N19" s="5" t="e">
        <f t="shared" si="4"/>
        <v>#REF!</v>
      </c>
      <c r="O19" s="5" t="e">
        <f t="shared" si="11"/>
        <v>#REF!</v>
      </c>
      <c r="P19" s="5" t="e">
        <f t="shared" si="11"/>
        <v>#REF!</v>
      </c>
      <c r="Q19" s="5" t="e">
        <f t="shared" si="12"/>
        <v>#REF!</v>
      </c>
      <c r="R19" s="5" t="e">
        <f t="shared" si="5"/>
        <v>#REF!</v>
      </c>
      <c r="S19" s="5" t="e">
        <f t="shared" si="6"/>
        <v>#REF!</v>
      </c>
      <c r="T19" s="5" t="e">
        <f t="shared" si="7"/>
        <v>#REF!</v>
      </c>
      <c r="U19" s="5" t="e">
        <f t="shared" si="13"/>
        <v>#REF!</v>
      </c>
      <c r="V19" s="5" t="e">
        <f t="shared" si="8"/>
        <v>#REF!</v>
      </c>
      <c r="W19" s="5" t="e">
        <f t="shared" si="0"/>
        <v>#REF!</v>
      </c>
    </row>
    <row r="20" spans="2:23" x14ac:dyDescent="0.25">
      <c r="B20" s="4"/>
      <c r="D20" s="4"/>
      <c r="F20" s="2">
        <v>10</v>
      </c>
      <c r="G20" s="14" t="e">
        <f t="shared" si="9"/>
        <v>#REF!</v>
      </c>
      <c r="H20" s="14" t="e">
        <f t="shared" si="1"/>
        <v>#REF!</v>
      </c>
      <c r="I20" s="9" t="e">
        <f t="shared" si="10"/>
        <v>#REF!</v>
      </c>
      <c r="J20" s="9" t="e">
        <f t="shared" si="2"/>
        <v>#REF!</v>
      </c>
      <c r="K20" s="14" t="e">
        <f t="shared" si="3"/>
        <v>#REF!</v>
      </c>
      <c r="L20" s="9" t="e">
        <f>VLOOKUP(YEAR(G20),Справочники!$C$3:$I$33,7,FALSE)</f>
        <v>#REF!</v>
      </c>
      <c r="M20" s="5" t="e">
        <f>VLOOKUP(YEAR(G20),Справочники!$C$3:$D$33,2,FALSE)</f>
        <v>#REF!</v>
      </c>
      <c r="N20" s="5" t="e">
        <f t="shared" si="4"/>
        <v>#REF!</v>
      </c>
      <c r="O20" s="5" t="e">
        <f t="shared" si="11"/>
        <v>#REF!</v>
      </c>
      <c r="P20" s="5" t="e">
        <f t="shared" si="11"/>
        <v>#REF!</v>
      </c>
      <c r="Q20" s="5" t="e">
        <f t="shared" si="12"/>
        <v>#REF!</v>
      </c>
      <c r="R20" s="5" t="e">
        <f t="shared" si="5"/>
        <v>#REF!</v>
      </c>
      <c r="S20" s="5" t="e">
        <f t="shared" si="6"/>
        <v>#REF!</v>
      </c>
      <c r="T20" s="5" t="e">
        <f t="shared" si="7"/>
        <v>#REF!</v>
      </c>
      <c r="U20" s="5" t="e">
        <f t="shared" si="13"/>
        <v>#REF!</v>
      </c>
      <c r="V20" s="5" t="e">
        <f t="shared" si="8"/>
        <v>#REF!</v>
      </c>
      <c r="W20" s="5" t="e">
        <f t="shared" si="0"/>
        <v>#REF!</v>
      </c>
    </row>
    <row r="21" spans="2:23" x14ac:dyDescent="0.25">
      <c r="B21" s="4"/>
      <c r="D21" s="4"/>
      <c r="F21" s="2">
        <v>11</v>
      </c>
      <c r="G21" s="14" t="e">
        <f t="shared" si="9"/>
        <v>#REF!</v>
      </c>
      <c r="H21" s="14" t="e">
        <f t="shared" si="1"/>
        <v>#REF!</v>
      </c>
      <c r="I21" s="9" t="e">
        <f t="shared" si="10"/>
        <v>#REF!</v>
      </c>
      <c r="J21" s="9" t="e">
        <f t="shared" si="2"/>
        <v>#REF!</v>
      </c>
      <c r="K21" s="14" t="e">
        <f t="shared" si="3"/>
        <v>#REF!</v>
      </c>
      <c r="L21" s="9" t="e">
        <f>VLOOKUP(YEAR(G21),Справочники!$C$3:$I$33,7,FALSE)</f>
        <v>#REF!</v>
      </c>
      <c r="M21" s="5" t="e">
        <f>VLOOKUP(YEAR(G21),Справочники!$C$3:$D$33,2,FALSE)</f>
        <v>#REF!</v>
      </c>
      <c r="N21" s="5" t="e">
        <f t="shared" si="4"/>
        <v>#REF!</v>
      </c>
      <c r="O21" s="5" t="e">
        <f t="shared" si="11"/>
        <v>#REF!</v>
      </c>
      <c r="P21" s="5" t="e">
        <f t="shared" si="11"/>
        <v>#REF!</v>
      </c>
      <c r="Q21" s="5" t="e">
        <f t="shared" si="12"/>
        <v>#REF!</v>
      </c>
      <c r="R21" s="5" t="e">
        <f t="shared" si="5"/>
        <v>#REF!</v>
      </c>
      <c r="S21" s="5" t="e">
        <f t="shared" si="6"/>
        <v>#REF!</v>
      </c>
      <c r="T21" s="5" t="e">
        <f t="shared" si="7"/>
        <v>#REF!</v>
      </c>
      <c r="U21" s="5" t="e">
        <f t="shared" si="13"/>
        <v>#REF!</v>
      </c>
      <c r="V21" s="5" t="e">
        <f t="shared" si="8"/>
        <v>#REF!</v>
      </c>
      <c r="W21" s="5" t="e">
        <f t="shared" si="0"/>
        <v>#REF!</v>
      </c>
    </row>
    <row r="22" spans="2:23" x14ac:dyDescent="0.25">
      <c r="B22" s="4"/>
      <c r="D22" s="4"/>
      <c r="F22" s="2">
        <v>12</v>
      </c>
      <c r="G22" s="14" t="e">
        <f t="shared" si="9"/>
        <v>#REF!</v>
      </c>
      <c r="H22" s="14" t="e">
        <f t="shared" si="1"/>
        <v>#REF!</v>
      </c>
      <c r="I22" s="9" t="e">
        <f t="shared" si="10"/>
        <v>#REF!</v>
      </c>
      <c r="J22" s="9" t="e">
        <f t="shared" si="2"/>
        <v>#REF!</v>
      </c>
      <c r="K22" s="14" t="e">
        <f t="shared" si="3"/>
        <v>#REF!</v>
      </c>
      <c r="L22" s="9" t="e">
        <f>VLOOKUP(YEAR(G22),Справочники!$C$3:$I$33,7,FALSE)</f>
        <v>#REF!</v>
      </c>
      <c r="M22" s="5" t="e">
        <f>VLOOKUP(YEAR(G22),Справочники!$C$3:$D$33,2,FALSE)</f>
        <v>#REF!</v>
      </c>
      <c r="N22" s="5" t="e">
        <f t="shared" si="4"/>
        <v>#REF!</v>
      </c>
      <c r="O22" s="5" t="e">
        <f t="shared" si="11"/>
        <v>#REF!</v>
      </c>
      <c r="P22" s="5" t="e">
        <f t="shared" si="11"/>
        <v>#REF!</v>
      </c>
      <c r="Q22" s="5" t="e">
        <f t="shared" si="12"/>
        <v>#REF!</v>
      </c>
      <c r="R22" s="5" t="e">
        <f t="shared" si="5"/>
        <v>#REF!</v>
      </c>
      <c r="S22" s="5" t="e">
        <f t="shared" si="6"/>
        <v>#REF!</v>
      </c>
      <c r="T22" s="5" t="e">
        <f t="shared" si="7"/>
        <v>#REF!</v>
      </c>
      <c r="U22" s="5" t="e">
        <f t="shared" si="13"/>
        <v>#REF!</v>
      </c>
      <c r="V22" s="5" t="e">
        <f t="shared" si="8"/>
        <v>#REF!</v>
      </c>
      <c r="W22" s="5" t="e">
        <f t="shared" si="0"/>
        <v>#REF!</v>
      </c>
    </row>
    <row r="23" spans="2:23" x14ac:dyDescent="0.25">
      <c r="B23" s="4"/>
      <c r="D23" s="4"/>
      <c r="F23" s="2">
        <v>13</v>
      </c>
      <c r="G23" s="14" t="e">
        <f t="shared" si="9"/>
        <v>#REF!</v>
      </c>
      <c r="H23" s="14" t="e">
        <f t="shared" si="1"/>
        <v>#REF!</v>
      </c>
      <c r="I23" s="9" t="e">
        <f t="shared" si="10"/>
        <v>#REF!</v>
      </c>
      <c r="J23" s="9" t="e">
        <f t="shared" si="2"/>
        <v>#REF!</v>
      </c>
      <c r="K23" s="14" t="e">
        <f t="shared" si="3"/>
        <v>#REF!</v>
      </c>
      <c r="L23" s="9" t="e">
        <f>VLOOKUP(YEAR(G23),Справочники!$C$3:$I$33,7,FALSE)</f>
        <v>#REF!</v>
      </c>
      <c r="M23" s="5" t="e">
        <f>VLOOKUP(YEAR(G23),Справочники!$C$3:$D$33,2,FALSE)</f>
        <v>#REF!</v>
      </c>
      <c r="N23" s="5" t="e">
        <f t="shared" si="4"/>
        <v>#REF!</v>
      </c>
      <c r="O23" s="5" t="e">
        <f>V22</f>
        <v>#REF!</v>
      </c>
      <c r="P23" s="5" t="e">
        <f>W22</f>
        <v>#REF!</v>
      </c>
      <c r="Q23" s="5" t="e">
        <f t="shared" si="12"/>
        <v>#REF!</v>
      </c>
      <c r="R23" s="5" t="e">
        <f t="shared" si="5"/>
        <v>#REF!</v>
      </c>
      <c r="S23" s="5" t="e">
        <f t="shared" si="6"/>
        <v>#REF!</v>
      </c>
      <c r="T23" s="5" t="e">
        <f t="shared" si="7"/>
        <v>#REF!</v>
      </c>
      <c r="U23" s="5" t="e">
        <f t="shared" si="13"/>
        <v>#REF!</v>
      </c>
      <c r="V23" s="5" t="e">
        <f t="shared" si="8"/>
        <v>#REF!</v>
      </c>
      <c r="W23" s="5" t="e">
        <f t="shared" si="0"/>
        <v>#REF!</v>
      </c>
    </row>
    <row r="24" spans="2:23" x14ac:dyDescent="0.25">
      <c r="B24" s="4"/>
      <c r="D24" s="4"/>
      <c r="F24" s="2">
        <v>14</v>
      </c>
      <c r="G24" s="14" t="e">
        <f t="shared" si="9"/>
        <v>#REF!</v>
      </c>
      <c r="H24" s="14" t="e">
        <f t="shared" si="1"/>
        <v>#REF!</v>
      </c>
      <c r="I24" s="9" t="e">
        <f t="shared" si="10"/>
        <v>#REF!</v>
      </c>
      <c r="J24" s="9" t="e">
        <f t="shared" si="2"/>
        <v>#REF!</v>
      </c>
      <c r="K24" s="14" t="e">
        <f t="shared" si="3"/>
        <v>#REF!</v>
      </c>
      <c r="L24" s="9" t="e">
        <f>VLOOKUP(YEAR(G24),Справочники!$C$3:$I$33,7,FALSE)</f>
        <v>#REF!</v>
      </c>
      <c r="M24" s="5" t="e">
        <f>VLOOKUP(YEAR(G24),Справочники!$C$3:$D$33,2,FALSE)</f>
        <v>#REF!</v>
      </c>
      <c r="N24" s="5" t="e">
        <f t="shared" si="4"/>
        <v>#REF!</v>
      </c>
      <c r="O24" s="5" t="e">
        <f t="shared" si="11"/>
        <v>#REF!</v>
      </c>
      <c r="P24" s="5" t="e">
        <f t="shared" si="11"/>
        <v>#REF!</v>
      </c>
      <c r="Q24" s="5" t="e">
        <f t="shared" si="12"/>
        <v>#REF!</v>
      </c>
      <c r="R24" s="5" t="e">
        <f t="shared" si="5"/>
        <v>#REF!</v>
      </c>
      <c r="S24" s="5" t="e">
        <f t="shared" si="6"/>
        <v>#REF!</v>
      </c>
      <c r="T24" s="5" t="e">
        <f t="shared" si="7"/>
        <v>#REF!</v>
      </c>
      <c r="U24" s="5" t="e">
        <f t="shared" si="13"/>
        <v>#REF!</v>
      </c>
      <c r="V24" s="5" t="e">
        <f t="shared" si="8"/>
        <v>#REF!</v>
      </c>
      <c r="W24" s="5" t="e">
        <f t="shared" si="0"/>
        <v>#REF!</v>
      </c>
    </row>
    <row r="25" spans="2:23" x14ac:dyDescent="0.25">
      <c r="B25" s="4"/>
      <c r="D25" s="4"/>
      <c r="F25" s="2">
        <v>15</v>
      </c>
      <c r="G25" s="14" t="e">
        <f t="shared" si="9"/>
        <v>#REF!</v>
      </c>
      <c r="H25" s="14" t="e">
        <f t="shared" si="1"/>
        <v>#REF!</v>
      </c>
      <c r="I25" s="9" t="e">
        <f t="shared" si="10"/>
        <v>#REF!</v>
      </c>
      <c r="J25" s="9" t="e">
        <f t="shared" si="2"/>
        <v>#REF!</v>
      </c>
      <c r="K25" s="14" t="e">
        <f t="shared" si="3"/>
        <v>#REF!</v>
      </c>
      <c r="L25" s="9" t="e">
        <f>VLOOKUP(YEAR(G25),Справочники!$C$3:$I$33,7,FALSE)</f>
        <v>#REF!</v>
      </c>
      <c r="M25" s="5" t="e">
        <f>VLOOKUP(YEAR(G25),Справочники!$C$3:$D$33,2,FALSE)</f>
        <v>#REF!</v>
      </c>
      <c r="N25" s="5" t="e">
        <f t="shared" si="4"/>
        <v>#REF!</v>
      </c>
      <c r="O25" s="5" t="e">
        <f t="shared" si="11"/>
        <v>#REF!</v>
      </c>
      <c r="P25" s="5" t="e">
        <f t="shared" si="11"/>
        <v>#REF!</v>
      </c>
      <c r="Q25" s="5" t="e">
        <f t="shared" si="12"/>
        <v>#REF!</v>
      </c>
      <c r="R25" s="5" t="e">
        <f t="shared" si="5"/>
        <v>#REF!</v>
      </c>
      <c r="S25" s="5" t="e">
        <f t="shared" si="6"/>
        <v>#REF!</v>
      </c>
      <c r="T25" s="5" t="e">
        <f t="shared" si="7"/>
        <v>#REF!</v>
      </c>
      <c r="U25" s="5" t="e">
        <f t="shared" si="13"/>
        <v>#REF!</v>
      </c>
      <c r="V25" s="5" t="e">
        <f t="shared" si="8"/>
        <v>#REF!</v>
      </c>
      <c r="W25" s="5" t="e">
        <f t="shared" si="0"/>
        <v>#REF!</v>
      </c>
    </row>
    <row r="26" spans="2:23" x14ac:dyDescent="0.25">
      <c r="B26" s="4"/>
      <c r="D26" s="4"/>
      <c r="F26" s="2">
        <v>16</v>
      </c>
      <c r="G26" s="14" t="e">
        <f t="shared" si="9"/>
        <v>#REF!</v>
      </c>
      <c r="H26" s="14" t="e">
        <f t="shared" si="1"/>
        <v>#REF!</v>
      </c>
      <c r="I26" s="9" t="e">
        <f t="shared" si="10"/>
        <v>#REF!</v>
      </c>
      <c r="J26" s="9" t="e">
        <f t="shared" si="2"/>
        <v>#REF!</v>
      </c>
      <c r="K26" s="14" t="e">
        <f t="shared" si="3"/>
        <v>#REF!</v>
      </c>
      <c r="L26" s="9" t="e">
        <f>VLOOKUP(YEAR(G26),Справочники!$C$3:$I$33,7,FALSE)</f>
        <v>#REF!</v>
      </c>
      <c r="M26" s="5" t="e">
        <f>VLOOKUP(YEAR(G26),Справочники!$C$3:$D$33,2,FALSE)</f>
        <v>#REF!</v>
      </c>
      <c r="N26" s="5" t="e">
        <f t="shared" si="4"/>
        <v>#REF!</v>
      </c>
      <c r="O26" s="5" t="e">
        <f t="shared" si="11"/>
        <v>#REF!</v>
      </c>
      <c r="P26" s="5" t="e">
        <f t="shared" si="11"/>
        <v>#REF!</v>
      </c>
      <c r="Q26" s="5" t="e">
        <f t="shared" si="12"/>
        <v>#REF!</v>
      </c>
      <c r="R26" s="5" t="e">
        <f t="shared" si="5"/>
        <v>#REF!</v>
      </c>
      <c r="S26" s="5" t="e">
        <f t="shared" si="6"/>
        <v>#REF!</v>
      </c>
      <c r="T26" s="5" t="e">
        <f t="shared" si="7"/>
        <v>#REF!</v>
      </c>
      <c r="U26" s="5" t="e">
        <f t="shared" si="13"/>
        <v>#REF!</v>
      </c>
      <c r="V26" s="5" t="e">
        <f t="shared" si="8"/>
        <v>#REF!</v>
      </c>
      <c r="W26" s="5" t="e">
        <f t="shared" si="0"/>
        <v>#REF!</v>
      </c>
    </row>
    <row r="27" spans="2:23" x14ac:dyDescent="0.25">
      <c r="B27" s="4"/>
      <c r="D27" s="4"/>
      <c r="F27" s="2">
        <v>17</v>
      </c>
      <c r="G27" s="14" t="e">
        <f t="shared" si="9"/>
        <v>#REF!</v>
      </c>
      <c r="H27" s="14" t="e">
        <f t="shared" si="1"/>
        <v>#REF!</v>
      </c>
      <c r="I27" s="9" t="e">
        <f t="shared" si="10"/>
        <v>#REF!</v>
      </c>
      <c r="J27" s="9" t="e">
        <f t="shared" si="2"/>
        <v>#REF!</v>
      </c>
      <c r="K27" s="14" t="e">
        <f t="shared" si="3"/>
        <v>#REF!</v>
      </c>
      <c r="L27" s="9" t="e">
        <f>VLOOKUP(YEAR(G27),Справочники!$C$3:$I$33,7,FALSE)</f>
        <v>#REF!</v>
      </c>
      <c r="M27" s="5" t="e">
        <f>VLOOKUP(YEAR(G27),Справочники!$C$3:$D$33,2,FALSE)</f>
        <v>#REF!</v>
      </c>
      <c r="N27" s="5" t="e">
        <f t="shared" si="4"/>
        <v>#REF!</v>
      </c>
      <c r="O27" s="5" t="e">
        <f t="shared" si="11"/>
        <v>#REF!</v>
      </c>
      <c r="P27" s="5" t="e">
        <f t="shared" si="11"/>
        <v>#REF!</v>
      </c>
      <c r="Q27" s="5" t="e">
        <f t="shared" si="12"/>
        <v>#REF!</v>
      </c>
      <c r="R27" s="5" t="e">
        <f t="shared" si="5"/>
        <v>#REF!</v>
      </c>
      <c r="S27" s="5" t="e">
        <f t="shared" si="6"/>
        <v>#REF!</v>
      </c>
      <c r="T27" s="5" t="e">
        <f t="shared" si="7"/>
        <v>#REF!</v>
      </c>
      <c r="U27" s="5" t="e">
        <f t="shared" si="13"/>
        <v>#REF!</v>
      </c>
      <c r="V27" s="5" t="e">
        <f t="shared" si="8"/>
        <v>#REF!</v>
      </c>
      <c r="W27" s="5" t="e">
        <f t="shared" si="0"/>
        <v>#REF!</v>
      </c>
    </row>
    <row r="28" spans="2:23" x14ac:dyDescent="0.25">
      <c r="B28" s="4"/>
      <c r="D28" s="4"/>
      <c r="F28" s="2">
        <v>18</v>
      </c>
      <c r="G28" s="14" t="e">
        <f t="shared" si="9"/>
        <v>#REF!</v>
      </c>
      <c r="H28" s="14" t="e">
        <f t="shared" si="1"/>
        <v>#REF!</v>
      </c>
      <c r="I28" s="9" t="e">
        <f t="shared" si="10"/>
        <v>#REF!</v>
      </c>
      <c r="J28" s="9" t="e">
        <f t="shared" si="2"/>
        <v>#REF!</v>
      </c>
      <c r="K28" s="14" t="e">
        <f t="shared" si="3"/>
        <v>#REF!</v>
      </c>
      <c r="L28" s="9" t="e">
        <f>VLOOKUP(YEAR(G28),Справочники!$C$3:$I$33,7,FALSE)</f>
        <v>#REF!</v>
      </c>
      <c r="M28" s="5" t="e">
        <f>VLOOKUP(YEAR(G28),Справочники!$C$3:$D$33,2,FALSE)</f>
        <v>#REF!</v>
      </c>
      <c r="N28" s="5" t="e">
        <f t="shared" si="4"/>
        <v>#REF!</v>
      </c>
      <c r="O28" s="5" t="e">
        <f t="shared" si="11"/>
        <v>#REF!</v>
      </c>
      <c r="P28" s="5" t="e">
        <f t="shared" si="11"/>
        <v>#REF!</v>
      </c>
      <c r="Q28" s="5" t="e">
        <f t="shared" si="12"/>
        <v>#REF!</v>
      </c>
      <c r="R28" s="5" t="e">
        <f t="shared" si="5"/>
        <v>#REF!</v>
      </c>
      <c r="S28" s="5" t="e">
        <f t="shared" si="6"/>
        <v>#REF!</v>
      </c>
      <c r="T28" s="5" t="e">
        <f t="shared" si="7"/>
        <v>#REF!</v>
      </c>
      <c r="U28" s="5" t="e">
        <f t="shared" si="13"/>
        <v>#REF!</v>
      </c>
      <c r="V28" s="5" t="e">
        <f t="shared" si="8"/>
        <v>#REF!</v>
      </c>
      <c r="W28" s="5" t="e">
        <f t="shared" si="0"/>
        <v>#REF!</v>
      </c>
    </row>
    <row r="29" spans="2:23" x14ac:dyDescent="0.25">
      <c r="B29" s="4"/>
      <c r="D29" s="4"/>
      <c r="F29" s="2">
        <v>19</v>
      </c>
      <c r="G29" s="14" t="e">
        <f t="shared" si="9"/>
        <v>#REF!</v>
      </c>
      <c r="H29" s="14" t="e">
        <f t="shared" si="1"/>
        <v>#REF!</v>
      </c>
      <c r="I29" s="9" t="e">
        <f t="shared" si="10"/>
        <v>#REF!</v>
      </c>
      <c r="J29" s="9" t="e">
        <f t="shared" si="2"/>
        <v>#REF!</v>
      </c>
      <c r="K29" s="14" t="e">
        <f t="shared" si="3"/>
        <v>#REF!</v>
      </c>
      <c r="L29" s="9" t="e">
        <f>VLOOKUP(YEAR(G29),Справочники!$C$3:$I$33,7,FALSE)</f>
        <v>#REF!</v>
      </c>
      <c r="M29" s="5" t="e">
        <f>VLOOKUP(YEAR(G29),Справочники!$C$3:$D$33,2,FALSE)</f>
        <v>#REF!</v>
      </c>
      <c r="N29" s="5" t="e">
        <f t="shared" si="4"/>
        <v>#REF!</v>
      </c>
      <c r="O29" s="5" t="e">
        <f t="shared" si="11"/>
        <v>#REF!</v>
      </c>
      <c r="P29" s="5" t="e">
        <f t="shared" si="11"/>
        <v>#REF!</v>
      </c>
      <c r="Q29" s="5" t="e">
        <f t="shared" si="12"/>
        <v>#REF!</v>
      </c>
      <c r="R29" s="5" t="e">
        <f t="shared" si="5"/>
        <v>#REF!</v>
      </c>
      <c r="S29" s="5" t="e">
        <f t="shared" si="6"/>
        <v>#REF!</v>
      </c>
      <c r="T29" s="5" t="e">
        <f t="shared" si="7"/>
        <v>#REF!</v>
      </c>
      <c r="U29" s="5" t="e">
        <f t="shared" si="13"/>
        <v>#REF!</v>
      </c>
      <c r="V29" s="5" t="e">
        <f t="shared" si="8"/>
        <v>#REF!</v>
      </c>
      <c r="W29" s="5" t="e">
        <f t="shared" si="0"/>
        <v>#REF!</v>
      </c>
    </row>
    <row r="30" spans="2:23" x14ac:dyDescent="0.25">
      <c r="B30" s="4"/>
      <c r="D30" s="4"/>
      <c r="F30" s="2">
        <v>20</v>
      </c>
      <c r="G30" s="14" t="e">
        <f t="shared" si="9"/>
        <v>#REF!</v>
      </c>
      <c r="H30" s="14" t="e">
        <f t="shared" si="1"/>
        <v>#REF!</v>
      </c>
      <c r="I30" s="9" t="e">
        <f t="shared" si="10"/>
        <v>#REF!</v>
      </c>
      <c r="J30" s="9" t="e">
        <f t="shared" si="2"/>
        <v>#REF!</v>
      </c>
      <c r="K30" s="14" t="e">
        <f t="shared" si="3"/>
        <v>#REF!</v>
      </c>
      <c r="L30" s="9" t="e">
        <f>VLOOKUP(YEAR(G30),Справочники!$C$3:$I$33,7,FALSE)</f>
        <v>#REF!</v>
      </c>
      <c r="M30" s="5" t="e">
        <f>VLOOKUP(YEAR(G30),Справочники!$C$3:$D$33,2,FALSE)</f>
        <v>#REF!</v>
      </c>
      <c r="N30" s="5" t="e">
        <f t="shared" si="4"/>
        <v>#REF!</v>
      </c>
      <c r="O30" s="5" t="e">
        <f t="shared" si="11"/>
        <v>#REF!</v>
      </c>
      <c r="P30" s="5" t="e">
        <f t="shared" si="11"/>
        <v>#REF!</v>
      </c>
      <c r="Q30" s="5" t="e">
        <f t="shared" si="12"/>
        <v>#REF!</v>
      </c>
      <c r="R30" s="5" t="e">
        <f t="shared" si="5"/>
        <v>#REF!</v>
      </c>
      <c r="S30" s="5" t="e">
        <f t="shared" si="6"/>
        <v>#REF!</v>
      </c>
      <c r="T30" s="5" t="e">
        <f t="shared" si="7"/>
        <v>#REF!</v>
      </c>
      <c r="U30" s="5" t="e">
        <f t="shared" si="13"/>
        <v>#REF!</v>
      </c>
      <c r="V30" s="5" t="e">
        <f t="shared" si="8"/>
        <v>#REF!</v>
      </c>
      <c r="W30" s="5" t="e">
        <f t="shared" si="0"/>
        <v>#REF!</v>
      </c>
    </row>
    <row r="31" spans="2:23" x14ac:dyDescent="0.25">
      <c r="B31" s="4"/>
      <c r="D31" s="4"/>
      <c r="F31" s="2">
        <v>21</v>
      </c>
      <c r="G31" s="14" t="e">
        <f t="shared" si="9"/>
        <v>#REF!</v>
      </c>
      <c r="H31" s="14" t="e">
        <f t="shared" si="1"/>
        <v>#REF!</v>
      </c>
      <c r="I31" s="9" t="e">
        <f t="shared" si="10"/>
        <v>#REF!</v>
      </c>
      <c r="J31" s="9" t="e">
        <f t="shared" si="2"/>
        <v>#REF!</v>
      </c>
      <c r="K31" s="14" t="e">
        <f t="shared" si="3"/>
        <v>#REF!</v>
      </c>
      <c r="L31" s="9" t="e">
        <f>VLOOKUP(YEAR(G31),Справочники!$C$3:$I$33,7,FALSE)</f>
        <v>#REF!</v>
      </c>
      <c r="M31" s="5" t="e">
        <f>VLOOKUP(YEAR(G31),Справочники!$C$3:$D$33,2,FALSE)</f>
        <v>#REF!</v>
      </c>
      <c r="N31" s="5" t="e">
        <f t="shared" si="4"/>
        <v>#REF!</v>
      </c>
      <c r="O31" s="5" t="e">
        <f t="shared" si="11"/>
        <v>#REF!</v>
      </c>
      <c r="P31" s="5" t="e">
        <f t="shared" si="11"/>
        <v>#REF!</v>
      </c>
      <c r="Q31" s="5" t="e">
        <f t="shared" si="12"/>
        <v>#REF!</v>
      </c>
      <c r="R31" s="5" t="e">
        <f t="shared" si="5"/>
        <v>#REF!</v>
      </c>
      <c r="S31" s="5" t="e">
        <f t="shared" si="6"/>
        <v>#REF!</v>
      </c>
      <c r="T31" s="5" t="e">
        <f t="shared" si="7"/>
        <v>#REF!</v>
      </c>
      <c r="U31" s="5" t="e">
        <f t="shared" si="13"/>
        <v>#REF!</v>
      </c>
      <c r="V31" s="5" t="e">
        <f t="shared" si="8"/>
        <v>#REF!</v>
      </c>
      <c r="W31" s="5" t="e">
        <f t="shared" si="0"/>
        <v>#REF!</v>
      </c>
    </row>
    <row r="32" spans="2:23" x14ac:dyDescent="0.25">
      <c r="B32" s="4"/>
      <c r="D32" s="4"/>
      <c r="F32" s="2">
        <v>22</v>
      </c>
      <c r="G32" s="14" t="e">
        <f t="shared" si="9"/>
        <v>#REF!</v>
      </c>
      <c r="H32" s="14" t="e">
        <f t="shared" si="1"/>
        <v>#REF!</v>
      </c>
      <c r="I32" s="9" t="e">
        <f t="shared" si="10"/>
        <v>#REF!</v>
      </c>
      <c r="J32" s="9" t="e">
        <f t="shared" si="2"/>
        <v>#REF!</v>
      </c>
      <c r="K32" s="14" t="e">
        <f t="shared" si="3"/>
        <v>#REF!</v>
      </c>
      <c r="L32" s="9" t="e">
        <f>VLOOKUP(YEAR(G32),Справочники!$C$3:$I$33,7,FALSE)</f>
        <v>#REF!</v>
      </c>
      <c r="M32" s="5" t="e">
        <f>VLOOKUP(YEAR(G32),Справочники!$C$3:$D$33,2,FALSE)</f>
        <v>#REF!</v>
      </c>
      <c r="N32" s="5" t="e">
        <f t="shared" si="4"/>
        <v>#REF!</v>
      </c>
      <c r="O32" s="5" t="e">
        <f t="shared" si="11"/>
        <v>#REF!</v>
      </c>
      <c r="P32" s="5" t="e">
        <f t="shared" si="11"/>
        <v>#REF!</v>
      </c>
      <c r="Q32" s="5" t="e">
        <f t="shared" si="12"/>
        <v>#REF!</v>
      </c>
      <c r="R32" s="5" t="e">
        <f t="shared" si="5"/>
        <v>#REF!</v>
      </c>
      <c r="S32" s="5" t="e">
        <f t="shared" si="6"/>
        <v>#REF!</v>
      </c>
      <c r="T32" s="5" t="e">
        <f t="shared" si="7"/>
        <v>#REF!</v>
      </c>
      <c r="U32" s="5" t="e">
        <f t="shared" si="13"/>
        <v>#REF!</v>
      </c>
      <c r="V32" s="5" t="e">
        <f t="shared" si="8"/>
        <v>#REF!</v>
      </c>
      <c r="W32" s="5" t="e">
        <f t="shared" si="0"/>
        <v>#REF!</v>
      </c>
    </row>
    <row r="33" spans="2:23" x14ac:dyDescent="0.25">
      <c r="B33" s="4"/>
      <c r="D33" s="4"/>
      <c r="F33" s="2">
        <v>23</v>
      </c>
      <c r="G33" s="14" t="e">
        <f t="shared" si="9"/>
        <v>#REF!</v>
      </c>
      <c r="H33" s="14" t="e">
        <f t="shared" si="1"/>
        <v>#REF!</v>
      </c>
      <c r="I33" s="9" t="e">
        <f t="shared" si="10"/>
        <v>#REF!</v>
      </c>
      <c r="J33" s="9" t="e">
        <f t="shared" si="2"/>
        <v>#REF!</v>
      </c>
      <c r="K33" s="14" t="e">
        <f t="shared" si="3"/>
        <v>#REF!</v>
      </c>
      <c r="L33" s="9" t="e">
        <f>VLOOKUP(YEAR(G33),Справочники!$C$3:$I$33,7,FALSE)</f>
        <v>#REF!</v>
      </c>
      <c r="M33" s="5" t="e">
        <f>VLOOKUP(YEAR(G33),Справочники!$C$3:$D$33,2,FALSE)</f>
        <v>#REF!</v>
      </c>
      <c r="N33" s="5" t="e">
        <f t="shared" si="4"/>
        <v>#REF!</v>
      </c>
      <c r="O33" s="5" t="e">
        <f t="shared" si="11"/>
        <v>#REF!</v>
      </c>
      <c r="P33" s="5" t="e">
        <f t="shared" si="11"/>
        <v>#REF!</v>
      </c>
      <c r="Q33" s="5" t="e">
        <f t="shared" si="12"/>
        <v>#REF!</v>
      </c>
      <c r="R33" s="5" t="e">
        <f t="shared" si="5"/>
        <v>#REF!</v>
      </c>
      <c r="S33" s="5" t="e">
        <f t="shared" si="6"/>
        <v>#REF!</v>
      </c>
      <c r="T33" s="5" t="e">
        <f t="shared" si="7"/>
        <v>#REF!</v>
      </c>
      <c r="U33" s="5" t="e">
        <f t="shared" si="13"/>
        <v>#REF!</v>
      </c>
      <c r="V33" s="5" t="e">
        <f t="shared" si="8"/>
        <v>#REF!</v>
      </c>
      <c r="W33" s="5" t="e">
        <f t="shared" si="0"/>
        <v>#REF!</v>
      </c>
    </row>
    <row r="34" spans="2:23" x14ac:dyDescent="0.25">
      <c r="B34" s="4"/>
      <c r="D34" s="4"/>
      <c r="F34" s="2">
        <v>24</v>
      </c>
      <c r="G34" s="14" t="e">
        <f t="shared" si="9"/>
        <v>#REF!</v>
      </c>
      <c r="H34" s="14" t="e">
        <f t="shared" si="1"/>
        <v>#REF!</v>
      </c>
      <c r="I34" s="9" t="e">
        <f t="shared" si="10"/>
        <v>#REF!</v>
      </c>
      <c r="J34" s="9" t="e">
        <f t="shared" si="2"/>
        <v>#REF!</v>
      </c>
      <c r="K34" s="14" t="e">
        <f t="shared" si="3"/>
        <v>#REF!</v>
      </c>
      <c r="L34" s="9" t="e">
        <f>VLOOKUP(YEAR(G34),Справочники!$C$3:$I$33,7,FALSE)</f>
        <v>#REF!</v>
      </c>
      <c r="M34" s="5" t="e">
        <f>VLOOKUP(YEAR(G34),Справочники!$C$3:$D$33,2,FALSE)</f>
        <v>#REF!</v>
      </c>
      <c r="N34" s="5" t="e">
        <f t="shared" si="4"/>
        <v>#REF!</v>
      </c>
      <c r="O34" s="5" t="e">
        <f t="shared" si="11"/>
        <v>#REF!</v>
      </c>
      <c r="P34" s="5" t="e">
        <f t="shared" si="11"/>
        <v>#REF!</v>
      </c>
      <c r="Q34" s="5" t="e">
        <f t="shared" si="12"/>
        <v>#REF!</v>
      </c>
      <c r="R34" s="5" t="e">
        <f t="shared" si="5"/>
        <v>#REF!</v>
      </c>
      <c r="S34" s="5" t="e">
        <f t="shared" si="6"/>
        <v>#REF!</v>
      </c>
      <c r="T34" s="5" t="e">
        <f t="shared" si="7"/>
        <v>#REF!</v>
      </c>
      <c r="U34" s="5" t="e">
        <f t="shared" si="13"/>
        <v>#REF!</v>
      </c>
      <c r="V34" s="5" t="e">
        <f t="shared" si="8"/>
        <v>#REF!</v>
      </c>
      <c r="W34" s="5" t="e">
        <f t="shared" si="0"/>
        <v>#REF!</v>
      </c>
    </row>
    <row r="35" spans="2:23" x14ac:dyDescent="0.25">
      <c r="B35" s="4"/>
      <c r="D35" s="4"/>
      <c r="F35" s="2">
        <v>25</v>
      </c>
      <c r="G35" s="14" t="e">
        <f t="shared" si="9"/>
        <v>#REF!</v>
      </c>
      <c r="H35" s="14" t="e">
        <f t="shared" si="1"/>
        <v>#REF!</v>
      </c>
      <c r="I35" s="9" t="e">
        <f t="shared" si="10"/>
        <v>#REF!</v>
      </c>
      <c r="J35" s="9" t="e">
        <f t="shared" si="2"/>
        <v>#REF!</v>
      </c>
      <c r="K35" s="14" t="e">
        <f t="shared" si="3"/>
        <v>#REF!</v>
      </c>
      <c r="L35" s="9" t="e">
        <f>VLOOKUP(YEAR(G35),Справочники!$C$3:$I$33,7,FALSE)</f>
        <v>#REF!</v>
      </c>
      <c r="M35" s="5" t="e">
        <f>VLOOKUP(YEAR(G35),Справочники!$C$3:$D$33,2,FALSE)</f>
        <v>#REF!</v>
      </c>
      <c r="N35" s="5" t="e">
        <f t="shared" si="4"/>
        <v>#REF!</v>
      </c>
      <c r="O35" s="5" t="e">
        <f t="shared" si="11"/>
        <v>#REF!</v>
      </c>
      <c r="P35" s="5" t="e">
        <f t="shared" si="11"/>
        <v>#REF!</v>
      </c>
      <c r="Q35" s="5" t="e">
        <f t="shared" si="12"/>
        <v>#REF!</v>
      </c>
      <c r="R35" s="5" t="e">
        <f t="shared" si="5"/>
        <v>#REF!</v>
      </c>
      <c r="S35" s="5" t="e">
        <f t="shared" si="6"/>
        <v>#REF!</v>
      </c>
      <c r="T35" s="5" t="e">
        <f t="shared" si="7"/>
        <v>#REF!</v>
      </c>
      <c r="U35" s="5" t="e">
        <f t="shared" si="13"/>
        <v>#REF!</v>
      </c>
      <c r="V35" s="5" t="e">
        <f t="shared" si="8"/>
        <v>#REF!</v>
      </c>
      <c r="W35" s="5" t="e">
        <f t="shared" si="0"/>
        <v>#REF!</v>
      </c>
    </row>
    <row r="36" spans="2:23" x14ac:dyDescent="0.25">
      <c r="B36" s="4"/>
      <c r="D36" s="4"/>
      <c r="F36" s="2">
        <v>26</v>
      </c>
      <c r="G36" s="14" t="e">
        <f t="shared" si="9"/>
        <v>#REF!</v>
      </c>
      <c r="H36" s="14" t="e">
        <f t="shared" si="1"/>
        <v>#REF!</v>
      </c>
      <c r="I36" s="9" t="e">
        <f t="shared" si="10"/>
        <v>#REF!</v>
      </c>
      <c r="J36" s="9" t="e">
        <f t="shared" si="2"/>
        <v>#REF!</v>
      </c>
      <c r="K36" s="14" t="e">
        <f t="shared" si="3"/>
        <v>#REF!</v>
      </c>
      <c r="L36" s="9" t="e">
        <f>VLOOKUP(YEAR(G36),Справочники!$C$3:$I$33,7,FALSE)</f>
        <v>#REF!</v>
      </c>
      <c r="M36" s="5" t="e">
        <f>VLOOKUP(YEAR(G36),Справочники!$C$3:$D$33,2,FALSE)</f>
        <v>#REF!</v>
      </c>
      <c r="N36" s="5" t="e">
        <f t="shared" si="4"/>
        <v>#REF!</v>
      </c>
      <c r="O36" s="5" t="e">
        <f t="shared" si="11"/>
        <v>#REF!</v>
      </c>
      <c r="P36" s="5" t="e">
        <f t="shared" si="11"/>
        <v>#REF!</v>
      </c>
      <c r="Q36" s="5" t="e">
        <f t="shared" si="12"/>
        <v>#REF!</v>
      </c>
      <c r="R36" s="5" t="e">
        <f t="shared" si="5"/>
        <v>#REF!</v>
      </c>
      <c r="S36" s="5" t="e">
        <f t="shared" si="6"/>
        <v>#REF!</v>
      </c>
      <c r="T36" s="5" t="e">
        <f t="shared" si="7"/>
        <v>#REF!</v>
      </c>
      <c r="U36" s="5" t="e">
        <f t="shared" si="13"/>
        <v>#REF!</v>
      </c>
      <c r="V36" s="5" t="e">
        <f t="shared" si="8"/>
        <v>#REF!</v>
      </c>
      <c r="W36" s="5" t="e">
        <f t="shared" si="0"/>
        <v>#REF!</v>
      </c>
    </row>
    <row r="37" spans="2:23" x14ac:dyDescent="0.25">
      <c r="B37" s="4"/>
      <c r="D37" s="4"/>
      <c r="F37" s="2">
        <v>27</v>
      </c>
      <c r="G37" s="14" t="e">
        <f t="shared" si="9"/>
        <v>#REF!</v>
      </c>
      <c r="H37" s="14" t="e">
        <f t="shared" si="1"/>
        <v>#REF!</v>
      </c>
      <c r="I37" s="9" t="e">
        <f t="shared" si="10"/>
        <v>#REF!</v>
      </c>
      <c r="J37" s="9" t="e">
        <f t="shared" si="2"/>
        <v>#REF!</v>
      </c>
      <c r="K37" s="14" t="e">
        <f t="shared" si="3"/>
        <v>#REF!</v>
      </c>
      <c r="L37" s="9" t="e">
        <f>VLOOKUP(YEAR(G37),Справочники!$C$3:$I$33,7,FALSE)</f>
        <v>#REF!</v>
      </c>
      <c r="M37" s="5" t="e">
        <f>VLOOKUP(YEAR(G37),Справочники!$C$3:$D$33,2,FALSE)</f>
        <v>#REF!</v>
      </c>
      <c r="N37" s="5" t="e">
        <f t="shared" si="4"/>
        <v>#REF!</v>
      </c>
      <c r="O37" s="5" t="e">
        <f t="shared" si="11"/>
        <v>#REF!</v>
      </c>
      <c r="P37" s="5" t="e">
        <f t="shared" si="11"/>
        <v>#REF!</v>
      </c>
      <c r="Q37" s="5" t="e">
        <f t="shared" si="12"/>
        <v>#REF!</v>
      </c>
      <c r="R37" s="5" t="e">
        <f t="shared" si="5"/>
        <v>#REF!</v>
      </c>
      <c r="S37" s="5" t="e">
        <f t="shared" si="6"/>
        <v>#REF!</v>
      </c>
      <c r="T37" s="5" t="e">
        <f t="shared" si="7"/>
        <v>#REF!</v>
      </c>
      <c r="U37" s="5" t="e">
        <f t="shared" si="13"/>
        <v>#REF!</v>
      </c>
      <c r="V37" s="5" t="e">
        <f t="shared" si="8"/>
        <v>#REF!</v>
      </c>
      <c r="W37" s="5" t="e">
        <f t="shared" si="0"/>
        <v>#REF!</v>
      </c>
    </row>
    <row r="38" spans="2:23" x14ac:dyDescent="0.25">
      <c r="B38" s="4"/>
      <c r="D38" s="4"/>
      <c r="F38" s="2">
        <v>28</v>
      </c>
      <c r="G38" s="14" t="e">
        <f t="shared" si="9"/>
        <v>#REF!</v>
      </c>
      <c r="H38" s="14" t="e">
        <f t="shared" si="1"/>
        <v>#REF!</v>
      </c>
      <c r="I38" s="9" t="e">
        <f t="shared" si="10"/>
        <v>#REF!</v>
      </c>
      <c r="J38" s="9" t="e">
        <f t="shared" si="2"/>
        <v>#REF!</v>
      </c>
      <c r="K38" s="14" t="e">
        <f t="shared" si="3"/>
        <v>#REF!</v>
      </c>
      <c r="L38" s="9" t="e">
        <f>VLOOKUP(YEAR(G38),Справочники!$C$3:$I$33,7,FALSE)</f>
        <v>#REF!</v>
      </c>
      <c r="M38" s="5" t="e">
        <f>VLOOKUP(YEAR(G38),Справочники!$C$3:$D$33,2,FALSE)</f>
        <v>#REF!</v>
      </c>
      <c r="N38" s="5" t="e">
        <f t="shared" si="4"/>
        <v>#REF!</v>
      </c>
      <c r="O38" s="5" t="e">
        <f t="shared" si="11"/>
        <v>#REF!</v>
      </c>
      <c r="P38" s="5" t="e">
        <f t="shared" si="11"/>
        <v>#REF!</v>
      </c>
      <c r="Q38" s="5" t="e">
        <f t="shared" si="12"/>
        <v>#REF!</v>
      </c>
      <c r="R38" s="5" t="e">
        <f t="shared" si="5"/>
        <v>#REF!</v>
      </c>
      <c r="S38" s="5" t="e">
        <f t="shared" si="6"/>
        <v>#REF!</v>
      </c>
      <c r="T38" s="5" t="e">
        <f t="shared" si="7"/>
        <v>#REF!</v>
      </c>
      <c r="U38" s="5" t="e">
        <f t="shared" si="13"/>
        <v>#REF!</v>
      </c>
      <c r="V38" s="5" t="e">
        <f t="shared" si="8"/>
        <v>#REF!</v>
      </c>
      <c r="W38" s="5" t="e">
        <f t="shared" si="0"/>
        <v>#REF!</v>
      </c>
    </row>
    <row r="39" spans="2:23" x14ac:dyDescent="0.25">
      <c r="B39" s="4"/>
      <c r="D39" s="4"/>
      <c r="F39" s="2">
        <v>29</v>
      </c>
      <c r="G39" s="14" t="e">
        <f t="shared" si="9"/>
        <v>#REF!</v>
      </c>
      <c r="H39" s="14" t="e">
        <f t="shared" si="1"/>
        <v>#REF!</v>
      </c>
      <c r="I39" s="9" t="e">
        <f t="shared" si="10"/>
        <v>#REF!</v>
      </c>
      <c r="J39" s="9" t="e">
        <f t="shared" si="2"/>
        <v>#REF!</v>
      </c>
      <c r="K39" s="14" t="e">
        <f t="shared" si="3"/>
        <v>#REF!</v>
      </c>
      <c r="L39" s="9" t="e">
        <f>VLOOKUP(YEAR(G39),Справочники!$C$3:$I$33,7,FALSE)</f>
        <v>#REF!</v>
      </c>
      <c r="M39" s="5" t="e">
        <f>VLOOKUP(YEAR(G39),Справочники!$C$3:$D$33,2,FALSE)</f>
        <v>#REF!</v>
      </c>
      <c r="N39" s="5" t="e">
        <f t="shared" si="4"/>
        <v>#REF!</v>
      </c>
      <c r="O39" s="5" t="e">
        <f t="shared" si="11"/>
        <v>#REF!</v>
      </c>
      <c r="P39" s="5" t="e">
        <f t="shared" si="11"/>
        <v>#REF!</v>
      </c>
      <c r="Q39" s="5" t="e">
        <f t="shared" si="12"/>
        <v>#REF!</v>
      </c>
      <c r="R39" s="5" t="e">
        <f t="shared" si="5"/>
        <v>#REF!</v>
      </c>
      <c r="S39" s="5" t="e">
        <f t="shared" si="6"/>
        <v>#REF!</v>
      </c>
      <c r="T39" s="5" t="e">
        <f t="shared" si="7"/>
        <v>#REF!</v>
      </c>
      <c r="U39" s="5" t="e">
        <f t="shared" si="13"/>
        <v>#REF!</v>
      </c>
      <c r="V39" s="5" t="e">
        <f t="shared" si="8"/>
        <v>#REF!</v>
      </c>
      <c r="W39" s="5" t="e">
        <f t="shared" si="0"/>
        <v>#REF!</v>
      </c>
    </row>
    <row r="40" spans="2:23" x14ac:dyDescent="0.25">
      <c r="B40" s="4"/>
      <c r="D40" s="4"/>
      <c r="F40" s="2">
        <v>30</v>
      </c>
      <c r="G40" s="14" t="e">
        <f t="shared" si="9"/>
        <v>#REF!</v>
      </c>
      <c r="H40" s="14" t="e">
        <f t="shared" si="1"/>
        <v>#REF!</v>
      </c>
      <c r="I40" s="9" t="e">
        <f t="shared" si="10"/>
        <v>#REF!</v>
      </c>
      <c r="J40" s="9" t="e">
        <f t="shared" si="2"/>
        <v>#REF!</v>
      </c>
      <c r="K40" s="14" t="e">
        <f t="shared" si="3"/>
        <v>#REF!</v>
      </c>
      <c r="L40" s="9" t="e">
        <f>VLOOKUP(YEAR(G40),Справочники!$C$3:$I$33,7,FALSE)</f>
        <v>#REF!</v>
      </c>
      <c r="M40" s="5" t="e">
        <f>VLOOKUP(YEAR(G40),Справочники!$C$3:$D$33,2,FALSE)</f>
        <v>#REF!</v>
      </c>
      <c r="N40" s="5" t="e">
        <f t="shared" si="4"/>
        <v>#REF!</v>
      </c>
      <c r="O40" s="5" t="e">
        <f t="shared" si="11"/>
        <v>#REF!</v>
      </c>
      <c r="P40" s="5" t="e">
        <f t="shared" si="11"/>
        <v>#REF!</v>
      </c>
      <c r="Q40" s="5" t="e">
        <f t="shared" si="12"/>
        <v>#REF!</v>
      </c>
      <c r="R40" s="5" t="e">
        <f t="shared" si="5"/>
        <v>#REF!</v>
      </c>
      <c r="S40" s="5" t="e">
        <f t="shared" si="6"/>
        <v>#REF!</v>
      </c>
      <c r="T40" s="5" t="e">
        <f t="shared" si="7"/>
        <v>#REF!</v>
      </c>
      <c r="U40" s="5" t="e">
        <f t="shared" si="13"/>
        <v>#REF!</v>
      </c>
      <c r="V40" s="5" t="e">
        <f t="shared" si="8"/>
        <v>#REF!</v>
      </c>
      <c r="W40" s="5" t="e">
        <f t="shared" si="0"/>
        <v>#REF!</v>
      </c>
    </row>
    <row r="41" spans="2:23" x14ac:dyDescent="0.25">
      <c r="B41" s="4"/>
      <c r="D41" s="4"/>
      <c r="F41" s="2">
        <v>31</v>
      </c>
      <c r="G41" s="14" t="e">
        <f t="shared" si="9"/>
        <v>#REF!</v>
      </c>
      <c r="H41" s="14" t="e">
        <f t="shared" si="1"/>
        <v>#REF!</v>
      </c>
      <c r="I41" s="9" t="e">
        <f t="shared" si="10"/>
        <v>#REF!</v>
      </c>
      <c r="J41" s="9" t="e">
        <f t="shared" si="2"/>
        <v>#REF!</v>
      </c>
      <c r="K41" s="14" t="e">
        <f t="shared" si="3"/>
        <v>#REF!</v>
      </c>
      <c r="L41" s="9" t="e">
        <f>VLOOKUP(YEAR(G41),Справочники!$C$3:$I$33,7,FALSE)</f>
        <v>#REF!</v>
      </c>
      <c r="M41" s="5" t="e">
        <f>VLOOKUP(YEAR(G41),Справочники!$C$3:$D$33,2,FALSE)</f>
        <v>#REF!</v>
      </c>
      <c r="N41" s="5" t="e">
        <f t="shared" si="4"/>
        <v>#REF!</v>
      </c>
      <c r="O41" s="5" t="e">
        <f t="shared" si="11"/>
        <v>#REF!</v>
      </c>
      <c r="P41" s="5" t="e">
        <f t="shared" si="11"/>
        <v>#REF!</v>
      </c>
      <c r="Q41" s="5" t="e">
        <f t="shared" si="12"/>
        <v>#REF!</v>
      </c>
      <c r="R41" s="5" t="e">
        <f t="shared" si="5"/>
        <v>#REF!</v>
      </c>
      <c r="S41" s="5" t="e">
        <f t="shared" si="6"/>
        <v>#REF!</v>
      </c>
      <c r="T41" s="5" t="e">
        <f t="shared" si="7"/>
        <v>#REF!</v>
      </c>
      <c r="U41" s="5" t="e">
        <f t="shared" si="13"/>
        <v>#REF!</v>
      </c>
      <c r="V41" s="5" t="e">
        <f t="shared" si="8"/>
        <v>#REF!</v>
      </c>
      <c r="W41" s="5" t="e">
        <f t="shared" si="0"/>
        <v>#REF!</v>
      </c>
    </row>
    <row r="42" spans="2:23" x14ac:dyDescent="0.25">
      <c r="B42" s="4"/>
      <c r="D42" s="4"/>
      <c r="F42" s="2">
        <v>32</v>
      </c>
      <c r="G42" s="14" t="e">
        <f t="shared" si="9"/>
        <v>#REF!</v>
      </c>
      <c r="H42" s="14" t="e">
        <f t="shared" si="1"/>
        <v>#REF!</v>
      </c>
      <c r="I42" s="9" t="e">
        <f t="shared" si="10"/>
        <v>#REF!</v>
      </c>
      <c r="J42" s="9" t="e">
        <f t="shared" si="2"/>
        <v>#REF!</v>
      </c>
      <c r="K42" s="14" t="e">
        <f t="shared" si="3"/>
        <v>#REF!</v>
      </c>
      <c r="L42" s="9" t="e">
        <f>VLOOKUP(YEAR(G42),Справочники!$C$3:$I$33,7,FALSE)</f>
        <v>#REF!</v>
      </c>
      <c r="M42" s="5" t="e">
        <f>VLOOKUP(YEAR(G42),Справочники!$C$3:$D$33,2,FALSE)</f>
        <v>#REF!</v>
      </c>
      <c r="N42" s="5" t="e">
        <f t="shared" si="4"/>
        <v>#REF!</v>
      </c>
      <c r="O42" s="5" t="e">
        <f t="shared" si="11"/>
        <v>#REF!</v>
      </c>
      <c r="P42" s="5" t="e">
        <f t="shared" si="11"/>
        <v>#REF!</v>
      </c>
      <c r="Q42" s="5" t="e">
        <f t="shared" si="12"/>
        <v>#REF!</v>
      </c>
      <c r="R42" s="5" t="e">
        <f t="shared" si="5"/>
        <v>#REF!</v>
      </c>
      <c r="S42" s="5" t="e">
        <f t="shared" si="6"/>
        <v>#REF!</v>
      </c>
      <c r="T42" s="5" t="e">
        <f t="shared" si="7"/>
        <v>#REF!</v>
      </c>
      <c r="U42" s="5" t="e">
        <f t="shared" si="13"/>
        <v>#REF!</v>
      </c>
      <c r="V42" s="5" t="e">
        <f t="shared" si="8"/>
        <v>#REF!</v>
      </c>
      <c r="W42" s="5" t="e">
        <f t="shared" si="0"/>
        <v>#REF!</v>
      </c>
    </row>
    <row r="43" spans="2:23" x14ac:dyDescent="0.25">
      <c r="B43" s="4"/>
      <c r="D43" s="4"/>
      <c r="F43" s="2">
        <v>33</v>
      </c>
      <c r="G43" s="14" t="e">
        <f t="shared" si="9"/>
        <v>#REF!</v>
      </c>
      <c r="H43" s="14" t="e">
        <f t="shared" si="1"/>
        <v>#REF!</v>
      </c>
      <c r="I43" s="9" t="e">
        <f t="shared" si="10"/>
        <v>#REF!</v>
      </c>
      <c r="J43" s="9" t="e">
        <f t="shared" si="2"/>
        <v>#REF!</v>
      </c>
      <c r="K43" s="14" t="e">
        <f t="shared" si="3"/>
        <v>#REF!</v>
      </c>
      <c r="L43" s="9" t="e">
        <f>VLOOKUP(YEAR(G43),Справочники!$C$3:$I$33,7,FALSE)</f>
        <v>#REF!</v>
      </c>
      <c r="M43" s="5" t="e">
        <f>VLOOKUP(YEAR(G43),Справочники!$C$3:$D$33,2,FALSE)</f>
        <v>#REF!</v>
      </c>
      <c r="N43" s="5" t="e">
        <f t="shared" si="4"/>
        <v>#REF!</v>
      </c>
      <c r="O43" s="5" t="e">
        <f t="shared" si="11"/>
        <v>#REF!</v>
      </c>
      <c r="P43" s="5" t="e">
        <f t="shared" si="11"/>
        <v>#REF!</v>
      </c>
      <c r="Q43" s="5" t="e">
        <f t="shared" si="12"/>
        <v>#REF!</v>
      </c>
      <c r="R43" s="5" t="e">
        <f t="shared" si="5"/>
        <v>#REF!</v>
      </c>
      <c r="S43" s="5" t="e">
        <f t="shared" si="6"/>
        <v>#REF!</v>
      </c>
      <c r="T43" s="5" t="e">
        <f t="shared" si="7"/>
        <v>#REF!</v>
      </c>
      <c r="U43" s="5" t="e">
        <f t="shared" si="13"/>
        <v>#REF!</v>
      </c>
      <c r="V43" s="5" t="e">
        <f t="shared" ref="V43:V74" si="14">O43-R43</f>
        <v>#REF!</v>
      </c>
      <c r="W43" s="5" t="e">
        <f t="shared" ref="W43:W74" si="15">P43+U43-T43</f>
        <v>#REF!</v>
      </c>
    </row>
    <row r="44" spans="2:23" x14ac:dyDescent="0.25">
      <c r="B44" s="4"/>
      <c r="D44" s="4"/>
      <c r="F44" s="2">
        <v>34</v>
      </c>
      <c r="G44" s="14" t="e">
        <f t="shared" si="9"/>
        <v>#REF!</v>
      </c>
      <c r="H44" s="14" t="e">
        <f t="shared" si="1"/>
        <v>#REF!</v>
      </c>
      <c r="I44" s="9" t="e">
        <f t="shared" si="10"/>
        <v>#REF!</v>
      </c>
      <c r="J44" s="9" t="e">
        <f t="shared" si="2"/>
        <v>#REF!</v>
      </c>
      <c r="K44" s="14" t="e">
        <f t="shared" si="3"/>
        <v>#REF!</v>
      </c>
      <c r="L44" s="9" t="e">
        <f>VLOOKUP(YEAR(G44),Справочники!$C$3:$I$33,7,FALSE)</f>
        <v>#REF!</v>
      </c>
      <c r="M44" s="5" t="e">
        <f>VLOOKUP(YEAR(G44),Справочники!$C$3:$D$33,2,FALSE)</f>
        <v>#REF!</v>
      </c>
      <c r="N44" s="5" t="e">
        <f t="shared" si="4"/>
        <v>#REF!</v>
      </c>
      <c r="O44" s="5" t="e">
        <f t="shared" si="11"/>
        <v>#REF!</v>
      </c>
      <c r="P44" s="5" t="e">
        <f t="shared" si="11"/>
        <v>#REF!</v>
      </c>
      <c r="Q44" s="5" t="e">
        <f t="shared" si="12"/>
        <v>#REF!</v>
      </c>
      <c r="R44" s="5" t="e">
        <f t="shared" si="5"/>
        <v>#REF!</v>
      </c>
      <c r="S44" s="5" t="e">
        <f t="shared" si="6"/>
        <v>#REF!</v>
      </c>
      <c r="T44" s="5" t="e">
        <f t="shared" si="7"/>
        <v>#REF!</v>
      </c>
      <c r="U44" s="5" t="e">
        <f t="shared" si="13"/>
        <v>#REF!</v>
      </c>
      <c r="V44" s="5" t="e">
        <f t="shared" si="14"/>
        <v>#REF!</v>
      </c>
      <c r="W44" s="5" t="e">
        <f t="shared" si="15"/>
        <v>#REF!</v>
      </c>
    </row>
    <row r="45" spans="2:23" x14ac:dyDescent="0.25">
      <c r="B45" s="4"/>
      <c r="D45" s="4"/>
      <c r="F45" s="2">
        <v>35</v>
      </c>
      <c r="G45" s="14" t="e">
        <f t="shared" si="9"/>
        <v>#REF!</v>
      </c>
      <c r="H45" s="14" t="e">
        <f t="shared" si="1"/>
        <v>#REF!</v>
      </c>
      <c r="I45" s="9" t="e">
        <f t="shared" si="10"/>
        <v>#REF!</v>
      </c>
      <c r="J45" s="9" t="e">
        <f t="shared" si="2"/>
        <v>#REF!</v>
      </c>
      <c r="K45" s="14" t="e">
        <f t="shared" si="3"/>
        <v>#REF!</v>
      </c>
      <c r="L45" s="9" t="e">
        <f>VLOOKUP(YEAR(G45),Справочники!$C$3:$I$33,7,FALSE)</f>
        <v>#REF!</v>
      </c>
      <c r="M45" s="5" t="e">
        <f>VLOOKUP(YEAR(G45),Справочники!$C$3:$D$33,2,FALSE)</f>
        <v>#REF!</v>
      </c>
      <c r="N45" s="5" t="e">
        <f t="shared" si="4"/>
        <v>#REF!</v>
      </c>
      <c r="O45" s="5" t="e">
        <f t="shared" si="11"/>
        <v>#REF!</v>
      </c>
      <c r="P45" s="5" t="e">
        <f t="shared" si="11"/>
        <v>#REF!</v>
      </c>
      <c r="Q45" s="5" t="e">
        <f t="shared" si="12"/>
        <v>#REF!</v>
      </c>
      <c r="R45" s="5" t="e">
        <f t="shared" si="5"/>
        <v>#REF!</v>
      </c>
      <c r="S45" s="5" t="e">
        <f t="shared" si="6"/>
        <v>#REF!</v>
      </c>
      <c r="T45" s="5" t="e">
        <f t="shared" si="7"/>
        <v>#REF!</v>
      </c>
      <c r="U45" s="5" t="e">
        <f t="shared" si="13"/>
        <v>#REF!</v>
      </c>
      <c r="V45" s="5" t="e">
        <f t="shared" si="14"/>
        <v>#REF!</v>
      </c>
      <c r="W45" s="5" t="e">
        <f t="shared" si="15"/>
        <v>#REF!</v>
      </c>
    </row>
    <row r="46" spans="2:23" x14ac:dyDescent="0.25">
      <c r="B46" s="4"/>
      <c r="D46" s="4"/>
      <c r="F46" s="2">
        <v>36</v>
      </c>
      <c r="G46" s="14" t="e">
        <f t="shared" si="9"/>
        <v>#REF!</v>
      </c>
      <c r="H46" s="14" t="e">
        <f t="shared" si="1"/>
        <v>#REF!</v>
      </c>
      <c r="I46" s="9" t="e">
        <f t="shared" si="10"/>
        <v>#REF!</v>
      </c>
      <c r="J46" s="9" t="e">
        <f t="shared" si="2"/>
        <v>#REF!</v>
      </c>
      <c r="K46" s="14" t="e">
        <f t="shared" si="3"/>
        <v>#REF!</v>
      </c>
      <c r="L46" s="9" t="e">
        <f>VLOOKUP(YEAR(G46),Справочники!$C$3:$I$33,7,FALSE)</f>
        <v>#REF!</v>
      </c>
      <c r="M46" s="5" t="e">
        <f>VLOOKUP(YEAR(G46),Справочники!$C$3:$D$33,2,FALSE)</f>
        <v>#REF!</v>
      </c>
      <c r="N46" s="5" t="e">
        <f t="shared" si="4"/>
        <v>#REF!</v>
      </c>
      <c r="O46" s="5" t="e">
        <f t="shared" si="11"/>
        <v>#REF!</v>
      </c>
      <c r="P46" s="5" t="e">
        <f t="shared" si="11"/>
        <v>#REF!</v>
      </c>
      <c r="Q46" s="5" t="e">
        <f t="shared" si="12"/>
        <v>#REF!</v>
      </c>
      <c r="R46" s="5" t="e">
        <f t="shared" si="5"/>
        <v>#REF!</v>
      </c>
      <c r="S46" s="5" t="e">
        <f t="shared" si="6"/>
        <v>#REF!</v>
      </c>
      <c r="T46" s="5" t="e">
        <f t="shared" si="7"/>
        <v>#REF!</v>
      </c>
      <c r="U46" s="5" t="e">
        <f t="shared" si="13"/>
        <v>#REF!</v>
      </c>
      <c r="V46" s="5" t="e">
        <f t="shared" si="14"/>
        <v>#REF!</v>
      </c>
      <c r="W46" s="5" t="e">
        <f t="shared" si="15"/>
        <v>#REF!</v>
      </c>
    </row>
    <row r="47" spans="2:23" x14ac:dyDescent="0.25">
      <c r="B47" s="4"/>
      <c r="D47" s="4"/>
      <c r="F47" s="2">
        <v>37</v>
      </c>
      <c r="G47" s="14" t="e">
        <f t="shared" si="9"/>
        <v>#REF!</v>
      </c>
      <c r="H47" s="14" t="e">
        <f t="shared" si="1"/>
        <v>#REF!</v>
      </c>
      <c r="I47" s="9" t="e">
        <f t="shared" si="10"/>
        <v>#REF!</v>
      </c>
      <c r="J47" s="9" t="e">
        <f t="shared" si="2"/>
        <v>#REF!</v>
      </c>
      <c r="K47" s="14" t="e">
        <f t="shared" si="3"/>
        <v>#REF!</v>
      </c>
      <c r="L47" s="9" t="e">
        <f>VLOOKUP(YEAR(G47),Справочники!$C$3:$I$33,7,FALSE)</f>
        <v>#REF!</v>
      </c>
      <c r="M47" s="5" t="e">
        <f>VLOOKUP(YEAR(G47),Справочники!$C$3:$D$33,2,FALSE)</f>
        <v>#REF!</v>
      </c>
      <c r="N47" s="5" t="e">
        <f t="shared" si="4"/>
        <v>#REF!</v>
      </c>
      <c r="O47" s="5" t="e">
        <f t="shared" si="11"/>
        <v>#REF!</v>
      </c>
      <c r="P47" s="5" t="e">
        <f t="shared" si="11"/>
        <v>#REF!</v>
      </c>
      <c r="Q47" s="5" t="e">
        <f t="shared" si="12"/>
        <v>#REF!</v>
      </c>
      <c r="R47" s="5" t="e">
        <f t="shared" si="5"/>
        <v>#REF!</v>
      </c>
      <c r="S47" s="5" t="e">
        <f t="shared" si="6"/>
        <v>#REF!</v>
      </c>
      <c r="T47" s="5" t="e">
        <f t="shared" si="7"/>
        <v>#REF!</v>
      </c>
      <c r="U47" s="5" t="e">
        <f t="shared" si="13"/>
        <v>#REF!</v>
      </c>
      <c r="V47" s="5" t="e">
        <f t="shared" si="14"/>
        <v>#REF!</v>
      </c>
      <c r="W47" s="5" t="e">
        <f t="shared" si="15"/>
        <v>#REF!</v>
      </c>
    </row>
    <row r="48" spans="2:23" x14ac:dyDescent="0.25">
      <c r="B48" s="4"/>
      <c r="D48" s="4"/>
      <c r="F48" s="2">
        <v>38</v>
      </c>
      <c r="G48" s="14" t="e">
        <f t="shared" si="9"/>
        <v>#REF!</v>
      </c>
      <c r="H48" s="14" t="e">
        <f t="shared" si="1"/>
        <v>#REF!</v>
      </c>
      <c r="I48" s="9" t="e">
        <f t="shared" si="10"/>
        <v>#REF!</v>
      </c>
      <c r="J48" s="9" t="e">
        <f t="shared" si="2"/>
        <v>#REF!</v>
      </c>
      <c r="K48" s="14" t="e">
        <f t="shared" si="3"/>
        <v>#REF!</v>
      </c>
      <c r="L48" s="9" t="e">
        <f>VLOOKUP(YEAR(G48),Справочники!$C$3:$I$33,7,FALSE)</f>
        <v>#REF!</v>
      </c>
      <c r="M48" s="5" t="e">
        <f>VLOOKUP(YEAR(G48),Справочники!$C$3:$D$33,2,FALSE)</f>
        <v>#REF!</v>
      </c>
      <c r="N48" s="5" t="e">
        <f t="shared" si="4"/>
        <v>#REF!</v>
      </c>
      <c r="O48" s="5" t="e">
        <f t="shared" si="11"/>
        <v>#REF!</v>
      </c>
      <c r="P48" s="5" t="e">
        <f t="shared" si="11"/>
        <v>#REF!</v>
      </c>
      <c r="Q48" s="5" t="e">
        <f t="shared" si="12"/>
        <v>#REF!</v>
      </c>
      <c r="R48" s="5" t="e">
        <f t="shared" si="5"/>
        <v>#REF!</v>
      </c>
      <c r="S48" s="5" t="e">
        <f t="shared" si="6"/>
        <v>#REF!</v>
      </c>
      <c r="T48" s="5" t="e">
        <f t="shared" si="7"/>
        <v>#REF!</v>
      </c>
      <c r="U48" s="5" t="e">
        <f t="shared" si="13"/>
        <v>#REF!</v>
      </c>
      <c r="V48" s="5" t="e">
        <f t="shared" si="14"/>
        <v>#REF!</v>
      </c>
      <c r="W48" s="5" t="e">
        <f t="shared" si="15"/>
        <v>#REF!</v>
      </c>
    </row>
    <row r="49" spans="2:23" x14ac:dyDescent="0.25">
      <c r="B49" s="4"/>
      <c r="D49" s="4"/>
      <c r="F49" s="2">
        <v>39</v>
      </c>
      <c r="G49" s="14" t="e">
        <f t="shared" si="9"/>
        <v>#REF!</v>
      </c>
      <c r="H49" s="14" t="e">
        <f t="shared" si="1"/>
        <v>#REF!</v>
      </c>
      <c r="I49" s="9" t="e">
        <f t="shared" si="10"/>
        <v>#REF!</v>
      </c>
      <c r="J49" s="9" t="e">
        <f t="shared" si="2"/>
        <v>#REF!</v>
      </c>
      <c r="K49" s="14" t="e">
        <f t="shared" si="3"/>
        <v>#REF!</v>
      </c>
      <c r="L49" s="9" t="e">
        <f>VLOOKUP(YEAR(G49),Справочники!$C$3:$I$33,7,FALSE)</f>
        <v>#REF!</v>
      </c>
      <c r="M49" s="5" t="e">
        <f>VLOOKUP(YEAR(G49),Справочники!$C$3:$D$33,2,FALSE)</f>
        <v>#REF!</v>
      </c>
      <c r="N49" s="5" t="e">
        <f t="shared" si="4"/>
        <v>#REF!</v>
      </c>
      <c r="O49" s="5" t="e">
        <f t="shared" si="11"/>
        <v>#REF!</v>
      </c>
      <c r="P49" s="5" t="e">
        <f t="shared" si="11"/>
        <v>#REF!</v>
      </c>
      <c r="Q49" s="5" t="e">
        <f t="shared" si="12"/>
        <v>#REF!</v>
      </c>
      <c r="R49" s="5" t="e">
        <f t="shared" si="5"/>
        <v>#REF!</v>
      </c>
      <c r="S49" s="5" t="e">
        <f t="shared" si="6"/>
        <v>#REF!</v>
      </c>
      <c r="T49" s="5" t="e">
        <f t="shared" si="7"/>
        <v>#REF!</v>
      </c>
      <c r="U49" s="5" t="e">
        <f t="shared" si="13"/>
        <v>#REF!</v>
      </c>
      <c r="V49" s="5" t="e">
        <f t="shared" si="14"/>
        <v>#REF!</v>
      </c>
      <c r="W49" s="5" t="e">
        <f t="shared" si="15"/>
        <v>#REF!</v>
      </c>
    </row>
    <row r="50" spans="2:23" x14ac:dyDescent="0.25">
      <c r="B50" s="4"/>
      <c r="D50" s="4"/>
      <c r="F50" s="2">
        <v>40</v>
      </c>
      <c r="G50" s="14" t="e">
        <f t="shared" si="9"/>
        <v>#REF!</v>
      </c>
      <c r="H50" s="14" t="e">
        <f t="shared" si="1"/>
        <v>#REF!</v>
      </c>
      <c r="I50" s="9" t="e">
        <f t="shared" si="10"/>
        <v>#REF!</v>
      </c>
      <c r="J50" s="9" t="e">
        <f t="shared" si="2"/>
        <v>#REF!</v>
      </c>
      <c r="K50" s="14" t="e">
        <f t="shared" si="3"/>
        <v>#REF!</v>
      </c>
      <c r="L50" s="9" t="e">
        <f>VLOOKUP(YEAR(G50),Справочники!$C$3:$I$33,7,FALSE)</f>
        <v>#REF!</v>
      </c>
      <c r="M50" s="5" t="e">
        <f>VLOOKUP(YEAR(G50),Справочники!$C$3:$D$33,2,FALSE)</f>
        <v>#REF!</v>
      </c>
      <c r="N50" s="5" t="e">
        <f t="shared" si="4"/>
        <v>#REF!</v>
      </c>
      <c r="O50" s="5" t="e">
        <f t="shared" si="11"/>
        <v>#REF!</v>
      </c>
      <c r="P50" s="5" t="e">
        <f t="shared" si="11"/>
        <v>#REF!</v>
      </c>
      <c r="Q50" s="5" t="e">
        <f t="shared" si="12"/>
        <v>#REF!</v>
      </c>
      <c r="R50" s="5" t="e">
        <f t="shared" si="5"/>
        <v>#REF!</v>
      </c>
      <c r="S50" s="5" t="e">
        <f t="shared" si="6"/>
        <v>#REF!</v>
      </c>
      <c r="T50" s="5" t="e">
        <f t="shared" si="7"/>
        <v>#REF!</v>
      </c>
      <c r="U50" s="5" t="e">
        <f t="shared" si="13"/>
        <v>#REF!</v>
      </c>
      <c r="V50" s="5" t="e">
        <f t="shared" si="14"/>
        <v>#REF!</v>
      </c>
      <c r="W50" s="5" t="e">
        <f t="shared" si="15"/>
        <v>#REF!</v>
      </c>
    </row>
    <row r="51" spans="2:23" x14ac:dyDescent="0.25">
      <c r="B51" s="4"/>
      <c r="D51" s="4"/>
      <c r="F51" s="2">
        <v>41</v>
      </c>
      <c r="G51" s="14" t="e">
        <f t="shared" si="9"/>
        <v>#REF!</v>
      </c>
      <c r="H51" s="14" t="e">
        <f t="shared" si="1"/>
        <v>#REF!</v>
      </c>
      <c r="I51" s="9" t="e">
        <f t="shared" si="10"/>
        <v>#REF!</v>
      </c>
      <c r="J51" s="9" t="e">
        <f t="shared" si="2"/>
        <v>#REF!</v>
      </c>
      <c r="K51" s="14" t="e">
        <f t="shared" si="3"/>
        <v>#REF!</v>
      </c>
      <c r="L51" s="9" t="e">
        <f>VLOOKUP(YEAR(G51),Справочники!$C$3:$I$33,7,FALSE)</f>
        <v>#REF!</v>
      </c>
      <c r="M51" s="5" t="e">
        <f>VLOOKUP(YEAR(G51),Справочники!$C$3:$D$33,2,FALSE)</f>
        <v>#REF!</v>
      </c>
      <c r="N51" s="5" t="e">
        <f t="shared" si="4"/>
        <v>#REF!</v>
      </c>
      <c r="O51" s="5" t="e">
        <f t="shared" si="11"/>
        <v>#REF!</v>
      </c>
      <c r="P51" s="5" t="e">
        <f t="shared" si="11"/>
        <v>#REF!</v>
      </c>
      <c r="Q51" s="5" t="e">
        <f t="shared" si="12"/>
        <v>#REF!</v>
      </c>
      <c r="R51" s="5" t="e">
        <f t="shared" si="5"/>
        <v>#REF!</v>
      </c>
      <c r="S51" s="5" t="e">
        <f t="shared" si="6"/>
        <v>#REF!</v>
      </c>
      <c r="T51" s="5" t="e">
        <f t="shared" si="7"/>
        <v>#REF!</v>
      </c>
      <c r="U51" s="5" t="e">
        <f t="shared" si="13"/>
        <v>#REF!</v>
      </c>
      <c r="V51" s="5" t="e">
        <f t="shared" si="14"/>
        <v>#REF!</v>
      </c>
      <c r="W51" s="5" t="e">
        <f t="shared" si="15"/>
        <v>#REF!</v>
      </c>
    </row>
    <row r="52" spans="2:23" x14ac:dyDescent="0.25">
      <c r="B52" s="4"/>
      <c r="D52" s="4"/>
      <c r="F52" s="2">
        <v>42</v>
      </c>
      <c r="G52" s="14" t="e">
        <f t="shared" si="9"/>
        <v>#REF!</v>
      </c>
      <c r="H52" s="14" t="e">
        <f t="shared" si="1"/>
        <v>#REF!</v>
      </c>
      <c r="I52" s="9" t="e">
        <f t="shared" si="10"/>
        <v>#REF!</v>
      </c>
      <c r="J52" s="9" t="e">
        <f t="shared" si="2"/>
        <v>#REF!</v>
      </c>
      <c r="K52" s="14" t="e">
        <f t="shared" si="3"/>
        <v>#REF!</v>
      </c>
      <c r="L52" s="9" t="e">
        <f>VLOOKUP(YEAR(G52),Справочники!$C$3:$I$33,7,FALSE)</f>
        <v>#REF!</v>
      </c>
      <c r="M52" s="5" t="e">
        <f>VLOOKUP(YEAR(G52),Справочники!$C$3:$D$33,2,FALSE)</f>
        <v>#REF!</v>
      </c>
      <c r="N52" s="5" t="e">
        <f t="shared" si="4"/>
        <v>#REF!</v>
      </c>
      <c r="O52" s="5" t="e">
        <f t="shared" si="11"/>
        <v>#REF!</v>
      </c>
      <c r="P52" s="5" t="e">
        <f t="shared" si="11"/>
        <v>#REF!</v>
      </c>
      <c r="Q52" s="5" t="e">
        <f t="shared" si="12"/>
        <v>#REF!</v>
      </c>
      <c r="R52" s="5" t="e">
        <f t="shared" si="5"/>
        <v>#REF!</v>
      </c>
      <c r="S52" s="5" t="e">
        <f t="shared" si="6"/>
        <v>#REF!</v>
      </c>
      <c r="T52" s="5" t="e">
        <f t="shared" si="7"/>
        <v>#REF!</v>
      </c>
      <c r="U52" s="5" t="e">
        <f t="shared" si="13"/>
        <v>#REF!</v>
      </c>
      <c r="V52" s="5" t="e">
        <f t="shared" si="14"/>
        <v>#REF!</v>
      </c>
      <c r="W52" s="5" t="e">
        <f t="shared" si="15"/>
        <v>#REF!</v>
      </c>
    </row>
    <row r="53" spans="2:23" x14ac:dyDescent="0.25">
      <c r="B53" s="4"/>
      <c r="D53" s="4"/>
      <c r="F53" s="2">
        <v>43</v>
      </c>
      <c r="G53" s="14" t="e">
        <f t="shared" si="9"/>
        <v>#REF!</v>
      </c>
      <c r="H53" s="14" t="e">
        <f t="shared" si="1"/>
        <v>#REF!</v>
      </c>
      <c r="I53" s="9" t="e">
        <f t="shared" si="10"/>
        <v>#REF!</v>
      </c>
      <c r="J53" s="9" t="e">
        <f t="shared" si="2"/>
        <v>#REF!</v>
      </c>
      <c r="K53" s="14" t="e">
        <f t="shared" si="3"/>
        <v>#REF!</v>
      </c>
      <c r="L53" s="9" t="e">
        <f>VLOOKUP(YEAR(G53),Справочники!$C$3:$I$33,7,FALSE)</f>
        <v>#REF!</v>
      </c>
      <c r="M53" s="5" t="e">
        <f>VLOOKUP(YEAR(G53),Справочники!$C$3:$D$33,2,FALSE)</f>
        <v>#REF!</v>
      </c>
      <c r="N53" s="5" t="e">
        <f t="shared" si="4"/>
        <v>#REF!</v>
      </c>
      <c r="O53" s="5" t="e">
        <f t="shared" si="11"/>
        <v>#REF!</v>
      </c>
      <c r="P53" s="5" t="e">
        <f t="shared" si="11"/>
        <v>#REF!</v>
      </c>
      <c r="Q53" s="5" t="e">
        <f t="shared" si="12"/>
        <v>#REF!</v>
      </c>
      <c r="R53" s="5" t="e">
        <f t="shared" si="5"/>
        <v>#REF!</v>
      </c>
      <c r="S53" s="5" t="e">
        <f t="shared" si="6"/>
        <v>#REF!</v>
      </c>
      <c r="T53" s="5" t="e">
        <f t="shared" si="7"/>
        <v>#REF!</v>
      </c>
      <c r="U53" s="5" t="e">
        <f t="shared" si="13"/>
        <v>#REF!</v>
      </c>
      <c r="V53" s="5" t="e">
        <f t="shared" si="14"/>
        <v>#REF!</v>
      </c>
      <c r="W53" s="5" t="e">
        <f t="shared" si="15"/>
        <v>#REF!</v>
      </c>
    </row>
    <row r="54" spans="2:23" x14ac:dyDescent="0.25">
      <c r="B54" s="4"/>
      <c r="D54" s="4"/>
      <c r="F54" s="2">
        <v>44</v>
      </c>
      <c r="G54" s="14" t="e">
        <f t="shared" si="9"/>
        <v>#REF!</v>
      </c>
      <c r="H54" s="14" t="e">
        <f t="shared" si="1"/>
        <v>#REF!</v>
      </c>
      <c r="I54" s="9" t="e">
        <f t="shared" si="10"/>
        <v>#REF!</v>
      </c>
      <c r="J54" s="9" t="e">
        <f t="shared" si="2"/>
        <v>#REF!</v>
      </c>
      <c r="K54" s="14" t="e">
        <f t="shared" si="3"/>
        <v>#REF!</v>
      </c>
      <c r="L54" s="9" t="e">
        <f>VLOOKUP(YEAR(G54),Справочники!$C$3:$I$33,7,FALSE)</f>
        <v>#REF!</v>
      </c>
      <c r="M54" s="5" t="e">
        <f>VLOOKUP(YEAR(G54),Справочники!$C$3:$D$33,2,FALSE)</f>
        <v>#REF!</v>
      </c>
      <c r="N54" s="5" t="e">
        <f t="shared" si="4"/>
        <v>#REF!</v>
      </c>
      <c r="O54" s="5" t="e">
        <f t="shared" si="11"/>
        <v>#REF!</v>
      </c>
      <c r="P54" s="5" t="e">
        <f t="shared" si="11"/>
        <v>#REF!</v>
      </c>
      <c r="Q54" s="5" t="e">
        <f t="shared" si="12"/>
        <v>#REF!</v>
      </c>
      <c r="R54" s="5" t="e">
        <f t="shared" si="5"/>
        <v>#REF!</v>
      </c>
      <c r="S54" s="5" t="e">
        <f t="shared" si="6"/>
        <v>#REF!</v>
      </c>
      <c r="T54" s="5" t="e">
        <f t="shared" si="7"/>
        <v>#REF!</v>
      </c>
      <c r="U54" s="5" t="e">
        <f t="shared" si="13"/>
        <v>#REF!</v>
      </c>
      <c r="V54" s="5" t="e">
        <f t="shared" si="14"/>
        <v>#REF!</v>
      </c>
      <c r="W54" s="5" t="e">
        <f t="shared" si="15"/>
        <v>#REF!</v>
      </c>
    </row>
    <row r="55" spans="2:23" x14ac:dyDescent="0.25">
      <c r="B55" s="4"/>
      <c r="D55" s="4"/>
      <c r="F55" s="2">
        <v>45</v>
      </c>
      <c r="G55" s="14" t="e">
        <f t="shared" si="9"/>
        <v>#REF!</v>
      </c>
      <c r="H55" s="14" t="e">
        <f t="shared" si="1"/>
        <v>#REF!</v>
      </c>
      <c r="I55" s="9" t="e">
        <f t="shared" si="10"/>
        <v>#REF!</v>
      </c>
      <c r="J55" s="9" t="e">
        <f t="shared" si="2"/>
        <v>#REF!</v>
      </c>
      <c r="K55" s="14" t="e">
        <f t="shared" si="3"/>
        <v>#REF!</v>
      </c>
      <c r="L55" s="9" t="e">
        <f>VLOOKUP(YEAR(G55),Справочники!$C$3:$I$33,7,FALSE)</f>
        <v>#REF!</v>
      </c>
      <c r="M55" s="5" t="e">
        <f>VLOOKUP(YEAR(G55),Справочники!$C$3:$D$33,2,FALSE)</f>
        <v>#REF!</v>
      </c>
      <c r="N55" s="5" t="e">
        <f t="shared" si="4"/>
        <v>#REF!</v>
      </c>
      <c r="O55" s="5" t="e">
        <f t="shared" si="11"/>
        <v>#REF!</v>
      </c>
      <c r="P55" s="5" t="e">
        <f t="shared" si="11"/>
        <v>#REF!</v>
      </c>
      <c r="Q55" s="5" t="e">
        <f t="shared" si="12"/>
        <v>#REF!</v>
      </c>
      <c r="R55" s="5" t="e">
        <f t="shared" si="5"/>
        <v>#REF!</v>
      </c>
      <c r="S55" s="5" t="e">
        <f t="shared" si="6"/>
        <v>#REF!</v>
      </c>
      <c r="T55" s="5" t="e">
        <f t="shared" si="7"/>
        <v>#REF!</v>
      </c>
      <c r="U55" s="5" t="e">
        <f t="shared" si="13"/>
        <v>#REF!</v>
      </c>
      <c r="V55" s="5" t="e">
        <f t="shared" si="14"/>
        <v>#REF!</v>
      </c>
      <c r="W55" s="5" t="e">
        <f t="shared" si="15"/>
        <v>#REF!</v>
      </c>
    </row>
    <row r="56" spans="2:23" x14ac:dyDescent="0.25">
      <c r="B56" s="4"/>
      <c r="D56" s="4"/>
      <c r="F56" s="2">
        <v>46</v>
      </c>
      <c r="G56" s="14" t="e">
        <f t="shared" si="9"/>
        <v>#REF!</v>
      </c>
      <c r="H56" s="14" t="e">
        <f t="shared" si="1"/>
        <v>#REF!</v>
      </c>
      <c r="I56" s="9" t="e">
        <f t="shared" si="10"/>
        <v>#REF!</v>
      </c>
      <c r="J56" s="9" t="e">
        <f t="shared" si="2"/>
        <v>#REF!</v>
      </c>
      <c r="K56" s="14" t="e">
        <f t="shared" si="3"/>
        <v>#REF!</v>
      </c>
      <c r="L56" s="9" t="e">
        <f>VLOOKUP(YEAR(G56),Справочники!$C$3:$I$33,7,FALSE)</f>
        <v>#REF!</v>
      </c>
      <c r="M56" s="5" t="e">
        <f>VLOOKUP(YEAR(G56),Справочники!$C$3:$D$33,2,FALSE)</f>
        <v>#REF!</v>
      </c>
      <c r="N56" s="5" t="e">
        <f t="shared" si="4"/>
        <v>#REF!</v>
      </c>
      <c r="O56" s="5" t="e">
        <f t="shared" si="11"/>
        <v>#REF!</v>
      </c>
      <c r="P56" s="5" t="e">
        <f t="shared" si="11"/>
        <v>#REF!</v>
      </c>
      <c r="Q56" s="5" t="e">
        <f t="shared" si="12"/>
        <v>#REF!</v>
      </c>
      <c r="R56" s="5" t="e">
        <f t="shared" si="5"/>
        <v>#REF!</v>
      </c>
      <c r="S56" s="5" t="e">
        <f t="shared" si="6"/>
        <v>#REF!</v>
      </c>
      <c r="T56" s="5" t="e">
        <f t="shared" si="7"/>
        <v>#REF!</v>
      </c>
      <c r="U56" s="5" t="e">
        <f t="shared" si="13"/>
        <v>#REF!</v>
      </c>
      <c r="V56" s="5" t="e">
        <f t="shared" si="14"/>
        <v>#REF!</v>
      </c>
      <c r="W56" s="5" t="e">
        <f t="shared" si="15"/>
        <v>#REF!</v>
      </c>
    </row>
    <row r="57" spans="2:23" x14ac:dyDescent="0.25">
      <c r="B57" s="4"/>
      <c r="D57" s="4"/>
      <c r="F57" s="2">
        <v>47</v>
      </c>
      <c r="G57" s="14" t="e">
        <f t="shared" si="9"/>
        <v>#REF!</v>
      </c>
      <c r="H57" s="14" t="e">
        <f t="shared" si="1"/>
        <v>#REF!</v>
      </c>
      <c r="I57" s="9" t="e">
        <f t="shared" si="10"/>
        <v>#REF!</v>
      </c>
      <c r="J57" s="9" t="e">
        <f t="shared" si="2"/>
        <v>#REF!</v>
      </c>
      <c r="K57" s="14" t="e">
        <f t="shared" si="3"/>
        <v>#REF!</v>
      </c>
      <c r="L57" s="9" t="e">
        <f>VLOOKUP(YEAR(G57),Справочники!$C$3:$I$33,7,FALSE)</f>
        <v>#REF!</v>
      </c>
      <c r="M57" s="5" t="e">
        <f>VLOOKUP(YEAR(G57),Справочники!$C$3:$D$33,2,FALSE)</f>
        <v>#REF!</v>
      </c>
      <c r="N57" s="5" t="e">
        <f t="shared" si="4"/>
        <v>#REF!</v>
      </c>
      <c r="O57" s="5" t="e">
        <f t="shared" si="11"/>
        <v>#REF!</v>
      </c>
      <c r="P57" s="5" t="e">
        <f t="shared" si="11"/>
        <v>#REF!</v>
      </c>
      <c r="Q57" s="5" t="e">
        <f t="shared" si="12"/>
        <v>#REF!</v>
      </c>
      <c r="R57" s="5" t="e">
        <f t="shared" si="5"/>
        <v>#REF!</v>
      </c>
      <c r="S57" s="5" t="e">
        <f t="shared" si="6"/>
        <v>#REF!</v>
      </c>
      <c r="T57" s="5" t="e">
        <f t="shared" si="7"/>
        <v>#REF!</v>
      </c>
      <c r="U57" s="5" t="e">
        <f t="shared" si="13"/>
        <v>#REF!</v>
      </c>
      <c r="V57" s="5" t="e">
        <f t="shared" si="14"/>
        <v>#REF!</v>
      </c>
      <c r="W57" s="5" t="e">
        <f t="shared" si="15"/>
        <v>#REF!</v>
      </c>
    </row>
    <row r="58" spans="2:23" x14ac:dyDescent="0.25">
      <c r="B58" s="4"/>
      <c r="D58" s="4"/>
      <c r="F58" s="2">
        <v>48</v>
      </c>
      <c r="G58" s="14" t="e">
        <f t="shared" si="9"/>
        <v>#REF!</v>
      </c>
      <c r="H58" s="14" t="e">
        <f t="shared" si="1"/>
        <v>#REF!</v>
      </c>
      <c r="I58" s="9" t="e">
        <f t="shared" si="10"/>
        <v>#REF!</v>
      </c>
      <c r="J58" s="9" t="e">
        <f t="shared" si="2"/>
        <v>#REF!</v>
      </c>
      <c r="K58" s="14" t="e">
        <f t="shared" si="3"/>
        <v>#REF!</v>
      </c>
      <c r="L58" s="9" t="e">
        <f>VLOOKUP(YEAR(G58),Справочники!$C$3:$I$33,7,FALSE)</f>
        <v>#REF!</v>
      </c>
      <c r="M58" s="5" t="e">
        <f>VLOOKUP(YEAR(G58),Справочники!$C$3:$D$33,2,FALSE)</f>
        <v>#REF!</v>
      </c>
      <c r="N58" s="5" t="e">
        <f t="shared" si="4"/>
        <v>#REF!</v>
      </c>
      <c r="O58" s="5" t="e">
        <f t="shared" si="11"/>
        <v>#REF!</v>
      </c>
      <c r="P58" s="5" t="e">
        <f t="shared" si="11"/>
        <v>#REF!</v>
      </c>
      <c r="Q58" s="5" t="e">
        <f t="shared" si="12"/>
        <v>#REF!</v>
      </c>
      <c r="R58" s="5" t="e">
        <f t="shared" si="5"/>
        <v>#REF!</v>
      </c>
      <c r="S58" s="5" t="e">
        <f t="shared" si="6"/>
        <v>#REF!</v>
      </c>
      <c r="T58" s="5" t="e">
        <f t="shared" si="7"/>
        <v>#REF!</v>
      </c>
      <c r="U58" s="5" t="e">
        <f t="shared" si="13"/>
        <v>#REF!</v>
      </c>
      <c r="V58" s="5" t="e">
        <f t="shared" si="14"/>
        <v>#REF!</v>
      </c>
      <c r="W58" s="5" t="e">
        <f t="shared" si="15"/>
        <v>#REF!</v>
      </c>
    </row>
    <row r="59" spans="2:23" x14ac:dyDescent="0.25">
      <c r="B59" s="4"/>
      <c r="D59" s="4"/>
      <c r="F59" s="2">
        <v>49</v>
      </c>
      <c r="G59" s="14" t="e">
        <f t="shared" si="9"/>
        <v>#REF!</v>
      </c>
      <c r="H59" s="14" t="e">
        <f t="shared" si="1"/>
        <v>#REF!</v>
      </c>
      <c r="I59" s="9" t="e">
        <f t="shared" si="10"/>
        <v>#REF!</v>
      </c>
      <c r="J59" s="9" t="e">
        <f t="shared" si="2"/>
        <v>#REF!</v>
      </c>
      <c r="K59" s="14" t="e">
        <f t="shared" si="3"/>
        <v>#REF!</v>
      </c>
      <c r="L59" s="9" t="e">
        <f>VLOOKUP(YEAR(G59),Справочники!$C$3:$I$33,7,FALSE)</f>
        <v>#REF!</v>
      </c>
      <c r="M59" s="5" t="e">
        <f>VLOOKUP(YEAR(G59),Справочники!$C$3:$D$33,2,FALSE)</f>
        <v>#REF!</v>
      </c>
      <c r="N59" s="5" t="e">
        <f t="shared" si="4"/>
        <v>#REF!</v>
      </c>
      <c r="O59" s="5" t="e">
        <f t="shared" si="11"/>
        <v>#REF!</v>
      </c>
      <c r="P59" s="5" t="e">
        <f t="shared" si="11"/>
        <v>#REF!</v>
      </c>
      <c r="Q59" s="5" t="e">
        <f t="shared" si="12"/>
        <v>#REF!</v>
      </c>
      <c r="R59" s="5" t="e">
        <f t="shared" si="5"/>
        <v>#REF!</v>
      </c>
      <c r="S59" s="5" t="e">
        <f t="shared" si="6"/>
        <v>#REF!</v>
      </c>
      <c r="T59" s="5" t="e">
        <f t="shared" si="7"/>
        <v>#REF!</v>
      </c>
      <c r="U59" s="5" t="e">
        <f t="shared" si="13"/>
        <v>#REF!</v>
      </c>
      <c r="V59" s="5" t="e">
        <f t="shared" si="14"/>
        <v>#REF!</v>
      </c>
      <c r="W59" s="5" t="e">
        <f t="shared" si="15"/>
        <v>#REF!</v>
      </c>
    </row>
    <row r="60" spans="2:23" x14ac:dyDescent="0.25">
      <c r="B60" s="4"/>
      <c r="D60" s="4"/>
      <c r="F60" s="2">
        <v>50</v>
      </c>
      <c r="G60" s="14" t="e">
        <f t="shared" si="9"/>
        <v>#REF!</v>
      </c>
      <c r="H60" s="14" t="e">
        <f t="shared" si="1"/>
        <v>#REF!</v>
      </c>
      <c r="I60" s="9" t="e">
        <f t="shared" si="10"/>
        <v>#REF!</v>
      </c>
      <c r="J60" s="9" t="e">
        <f t="shared" si="2"/>
        <v>#REF!</v>
      </c>
      <c r="K60" s="14" t="e">
        <f t="shared" si="3"/>
        <v>#REF!</v>
      </c>
      <c r="L60" s="9" t="e">
        <f>VLOOKUP(YEAR(G60),Справочники!$C$3:$I$33,7,FALSE)</f>
        <v>#REF!</v>
      </c>
      <c r="M60" s="5" t="e">
        <f>VLOOKUP(YEAR(G60),Справочники!$C$3:$D$33,2,FALSE)</f>
        <v>#REF!</v>
      </c>
      <c r="N60" s="5" t="e">
        <f t="shared" si="4"/>
        <v>#REF!</v>
      </c>
      <c r="O60" s="5" t="e">
        <f t="shared" si="11"/>
        <v>#REF!</v>
      </c>
      <c r="P60" s="5" t="e">
        <f t="shared" si="11"/>
        <v>#REF!</v>
      </c>
      <c r="Q60" s="5" t="e">
        <f t="shared" si="12"/>
        <v>#REF!</v>
      </c>
      <c r="R60" s="5" t="e">
        <f t="shared" si="5"/>
        <v>#REF!</v>
      </c>
      <c r="S60" s="5" t="e">
        <f t="shared" si="6"/>
        <v>#REF!</v>
      </c>
      <c r="T60" s="5" t="e">
        <f t="shared" si="7"/>
        <v>#REF!</v>
      </c>
      <c r="U60" s="5" t="e">
        <f t="shared" si="13"/>
        <v>#REF!</v>
      </c>
      <c r="V60" s="5" t="e">
        <f t="shared" si="14"/>
        <v>#REF!</v>
      </c>
      <c r="W60" s="5" t="e">
        <f t="shared" si="15"/>
        <v>#REF!</v>
      </c>
    </row>
    <row r="61" spans="2:23" x14ac:dyDescent="0.25">
      <c r="B61" s="4"/>
      <c r="D61" s="4"/>
      <c r="F61" s="2">
        <v>51</v>
      </c>
      <c r="G61" s="14" t="e">
        <f t="shared" si="9"/>
        <v>#REF!</v>
      </c>
      <c r="H61" s="14" t="e">
        <f t="shared" si="1"/>
        <v>#REF!</v>
      </c>
      <c r="I61" s="9" t="e">
        <f t="shared" si="10"/>
        <v>#REF!</v>
      </c>
      <c r="J61" s="9" t="e">
        <f t="shared" si="2"/>
        <v>#REF!</v>
      </c>
      <c r="K61" s="14" t="e">
        <f t="shared" si="3"/>
        <v>#REF!</v>
      </c>
      <c r="L61" s="9" t="e">
        <f>VLOOKUP(YEAR(G61),Справочники!$C$3:$I$33,7,FALSE)</f>
        <v>#REF!</v>
      </c>
      <c r="M61" s="5" t="e">
        <f>VLOOKUP(YEAR(G61),Справочники!$C$3:$D$33,2,FALSE)</f>
        <v>#REF!</v>
      </c>
      <c r="N61" s="5" t="e">
        <f t="shared" si="4"/>
        <v>#REF!</v>
      </c>
      <c r="O61" s="5" t="e">
        <f t="shared" si="11"/>
        <v>#REF!</v>
      </c>
      <c r="P61" s="5" t="e">
        <f t="shared" si="11"/>
        <v>#REF!</v>
      </c>
      <c r="Q61" s="5" t="e">
        <f t="shared" si="12"/>
        <v>#REF!</v>
      </c>
      <c r="R61" s="5" t="e">
        <f t="shared" si="5"/>
        <v>#REF!</v>
      </c>
      <c r="S61" s="5" t="e">
        <f t="shared" si="6"/>
        <v>#REF!</v>
      </c>
      <c r="T61" s="5" t="e">
        <f t="shared" si="7"/>
        <v>#REF!</v>
      </c>
      <c r="U61" s="5" t="e">
        <f t="shared" si="13"/>
        <v>#REF!</v>
      </c>
      <c r="V61" s="5" t="e">
        <f t="shared" si="14"/>
        <v>#REF!</v>
      </c>
      <c r="W61" s="5" t="e">
        <f t="shared" si="15"/>
        <v>#REF!</v>
      </c>
    </row>
    <row r="62" spans="2:23" x14ac:dyDescent="0.25">
      <c r="B62" s="4"/>
      <c r="D62" s="4"/>
      <c r="F62" s="2">
        <v>52</v>
      </c>
      <c r="G62" s="14" t="e">
        <f t="shared" si="9"/>
        <v>#REF!</v>
      </c>
      <c r="H62" s="14" t="e">
        <f t="shared" si="1"/>
        <v>#REF!</v>
      </c>
      <c r="I62" s="9" t="e">
        <f t="shared" si="10"/>
        <v>#REF!</v>
      </c>
      <c r="J62" s="9" t="e">
        <f t="shared" si="2"/>
        <v>#REF!</v>
      </c>
      <c r="K62" s="14" t="e">
        <f t="shared" si="3"/>
        <v>#REF!</v>
      </c>
      <c r="L62" s="9" t="e">
        <f>VLOOKUP(YEAR(G62),Справочники!$C$3:$I$33,7,FALSE)</f>
        <v>#REF!</v>
      </c>
      <c r="M62" s="5" t="e">
        <f>VLOOKUP(YEAR(G62),Справочники!$C$3:$D$33,2,FALSE)</f>
        <v>#REF!</v>
      </c>
      <c r="N62" s="5" t="e">
        <f t="shared" si="4"/>
        <v>#REF!</v>
      </c>
      <c r="O62" s="5" t="e">
        <f t="shared" si="11"/>
        <v>#REF!</v>
      </c>
      <c r="P62" s="5" t="e">
        <f t="shared" si="11"/>
        <v>#REF!</v>
      </c>
      <c r="Q62" s="5" t="e">
        <f t="shared" si="12"/>
        <v>#REF!</v>
      </c>
      <c r="R62" s="5" t="e">
        <f t="shared" si="5"/>
        <v>#REF!</v>
      </c>
      <c r="S62" s="5" t="e">
        <f t="shared" si="6"/>
        <v>#REF!</v>
      </c>
      <c r="T62" s="5" t="e">
        <f t="shared" si="7"/>
        <v>#REF!</v>
      </c>
      <c r="U62" s="5" t="e">
        <f t="shared" si="13"/>
        <v>#REF!</v>
      </c>
      <c r="V62" s="5" t="e">
        <f t="shared" si="14"/>
        <v>#REF!</v>
      </c>
      <c r="W62" s="5" t="e">
        <f t="shared" si="15"/>
        <v>#REF!</v>
      </c>
    </row>
    <row r="63" spans="2:23" x14ac:dyDescent="0.25">
      <c r="B63" s="4"/>
      <c r="D63" s="4"/>
      <c r="F63" s="2">
        <v>53</v>
      </c>
      <c r="G63" s="14" t="e">
        <f t="shared" si="9"/>
        <v>#REF!</v>
      </c>
      <c r="H63" s="14" t="e">
        <f t="shared" si="1"/>
        <v>#REF!</v>
      </c>
      <c r="I63" s="9" t="e">
        <f t="shared" si="10"/>
        <v>#REF!</v>
      </c>
      <c r="J63" s="9" t="e">
        <f t="shared" si="2"/>
        <v>#REF!</v>
      </c>
      <c r="K63" s="14" t="e">
        <f t="shared" si="3"/>
        <v>#REF!</v>
      </c>
      <c r="L63" s="9" t="e">
        <f>VLOOKUP(YEAR(G63),Справочники!$C$3:$I$33,7,FALSE)</f>
        <v>#REF!</v>
      </c>
      <c r="M63" s="5" t="e">
        <f>VLOOKUP(YEAR(G63),Справочники!$C$3:$D$33,2,FALSE)</f>
        <v>#REF!</v>
      </c>
      <c r="N63" s="5" t="e">
        <f t="shared" si="4"/>
        <v>#REF!</v>
      </c>
      <c r="O63" s="5" t="e">
        <f t="shared" si="11"/>
        <v>#REF!</v>
      </c>
      <c r="P63" s="5" t="e">
        <f t="shared" si="11"/>
        <v>#REF!</v>
      </c>
      <c r="Q63" s="5" t="e">
        <f t="shared" si="12"/>
        <v>#REF!</v>
      </c>
      <c r="R63" s="5" t="e">
        <f t="shared" si="5"/>
        <v>#REF!</v>
      </c>
      <c r="S63" s="5" t="e">
        <f t="shared" si="6"/>
        <v>#REF!</v>
      </c>
      <c r="T63" s="5" t="e">
        <f t="shared" si="7"/>
        <v>#REF!</v>
      </c>
      <c r="U63" s="5" t="e">
        <f t="shared" si="13"/>
        <v>#REF!</v>
      </c>
      <c r="V63" s="5" t="e">
        <f t="shared" si="14"/>
        <v>#REF!</v>
      </c>
      <c r="W63" s="5" t="e">
        <f t="shared" si="15"/>
        <v>#REF!</v>
      </c>
    </row>
    <row r="64" spans="2:23" x14ac:dyDescent="0.25">
      <c r="B64" s="4"/>
      <c r="D64" s="4"/>
      <c r="F64" s="2">
        <v>54</v>
      </c>
      <c r="G64" s="14" t="e">
        <f t="shared" si="9"/>
        <v>#REF!</v>
      </c>
      <c r="H64" s="14" t="e">
        <f t="shared" si="1"/>
        <v>#REF!</v>
      </c>
      <c r="I64" s="9" t="e">
        <f t="shared" si="10"/>
        <v>#REF!</v>
      </c>
      <c r="J64" s="9" t="e">
        <f t="shared" si="2"/>
        <v>#REF!</v>
      </c>
      <c r="K64" s="14" t="e">
        <f t="shared" si="3"/>
        <v>#REF!</v>
      </c>
      <c r="L64" s="9" t="e">
        <f>VLOOKUP(YEAR(G64),Справочники!$C$3:$I$33,7,FALSE)</f>
        <v>#REF!</v>
      </c>
      <c r="M64" s="5" t="e">
        <f>VLOOKUP(YEAR(G64),Справочники!$C$3:$D$33,2,FALSE)</f>
        <v>#REF!</v>
      </c>
      <c r="N64" s="5" t="e">
        <f t="shared" si="4"/>
        <v>#REF!</v>
      </c>
      <c r="O64" s="5" t="e">
        <f t="shared" si="11"/>
        <v>#REF!</v>
      </c>
      <c r="P64" s="5" t="e">
        <f t="shared" si="11"/>
        <v>#REF!</v>
      </c>
      <c r="Q64" s="5" t="e">
        <f t="shared" si="12"/>
        <v>#REF!</v>
      </c>
      <c r="R64" s="5" t="e">
        <f t="shared" si="5"/>
        <v>#REF!</v>
      </c>
      <c r="S64" s="5" t="e">
        <f t="shared" si="6"/>
        <v>#REF!</v>
      </c>
      <c r="T64" s="5" t="e">
        <f t="shared" si="7"/>
        <v>#REF!</v>
      </c>
      <c r="U64" s="5" t="e">
        <f t="shared" si="13"/>
        <v>#REF!</v>
      </c>
      <c r="V64" s="5" t="e">
        <f t="shared" si="14"/>
        <v>#REF!</v>
      </c>
      <c r="W64" s="5" t="e">
        <f t="shared" si="15"/>
        <v>#REF!</v>
      </c>
    </row>
    <row r="65" spans="2:23" x14ac:dyDescent="0.25">
      <c r="B65" s="4"/>
      <c r="D65" s="4"/>
      <c r="F65" s="2">
        <v>55</v>
      </c>
      <c r="G65" s="14" t="e">
        <f t="shared" si="9"/>
        <v>#REF!</v>
      </c>
      <c r="H65" s="14" t="e">
        <f t="shared" si="1"/>
        <v>#REF!</v>
      </c>
      <c r="I65" s="9" t="e">
        <f t="shared" si="10"/>
        <v>#REF!</v>
      </c>
      <c r="J65" s="9" t="e">
        <f t="shared" si="2"/>
        <v>#REF!</v>
      </c>
      <c r="K65" s="14" t="e">
        <f t="shared" si="3"/>
        <v>#REF!</v>
      </c>
      <c r="L65" s="9" t="e">
        <f>VLOOKUP(YEAR(G65),Справочники!$C$3:$I$33,7,FALSE)</f>
        <v>#REF!</v>
      </c>
      <c r="M65" s="5" t="e">
        <f>VLOOKUP(YEAR(G65),Справочники!$C$3:$D$33,2,FALSE)</f>
        <v>#REF!</v>
      </c>
      <c r="N65" s="5" t="e">
        <f t="shared" si="4"/>
        <v>#REF!</v>
      </c>
      <c r="O65" s="5" t="e">
        <f t="shared" si="11"/>
        <v>#REF!</v>
      </c>
      <c r="P65" s="5" t="e">
        <f t="shared" si="11"/>
        <v>#REF!</v>
      </c>
      <c r="Q65" s="5" t="e">
        <f t="shared" si="12"/>
        <v>#REF!</v>
      </c>
      <c r="R65" s="5" t="e">
        <f t="shared" si="5"/>
        <v>#REF!</v>
      </c>
      <c r="S65" s="5" t="e">
        <f t="shared" si="6"/>
        <v>#REF!</v>
      </c>
      <c r="T65" s="5" t="e">
        <f t="shared" si="7"/>
        <v>#REF!</v>
      </c>
      <c r="U65" s="5" t="e">
        <f t="shared" si="13"/>
        <v>#REF!</v>
      </c>
      <c r="V65" s="5" t="e">
        <f t="shared" si="14"/>
        <v>#REF!</v>
      </c>
      <c r="W65" s="5" t="e">
        <f t="shared" si="15"/>
        <v>#REF!</v>
      </c>
    </row>
    <row r="66" spans="2:23" x14ac:dyDescent="0.25">
      <c r="B66" s="4"/>
      <c r="D66" s="4"/>
      <c r="F66" s="2">
        <v>56</v>
      </c>
      <c r="G66" s="14" t="e">
        <f t="shared" si="9"/>
        <v>#REF!</v>
      </c>
      <c r="H66" s="14" t="e">
        <f t="shared" si="1"/>
        <v>#REF!</v>
      </c>
      <c r="I66" s="9" t="e">
        <f t="shared" si="10"/>
        <v>#REF!</v>
      </c>
      <c r="J66" s="9" t="e">
        <f t="shared" si="2"/>
        <v>#REF!</v>
      </c>
      <c r="K66" s="14" t="e">
        <f t="shared" si="3"/>
        <v>#REF!</v>
      </c>
      <c r="L66" s="9" t="e">
        <f>VLOOKUP(YEAR(G66),Справочники!$C$3:$I$33,7,FALSE)</f>
        <v>#REF!</v>
      </c>
      <c r="M66" s="5" t="e">
        <f>VLOOKUP(YEAR(G66),Справочники!$C$3:$D$33,2,FALSE)</f>
        <v>#REF!</v>
      </c>
      <c r="N66" s="5" t="e">
        <f t="shared" si="4"/>
        <v>#REF!</v>
      </c>
      <c r="O66" s="5" t="e">
        <f t="shared" si="11"/>
        <v>#REF!</v>
      </c>
      <c r="P66" s="5" t="e">
        <f t="shared" si="11"/>
        <v>#REF!</v>
      </c>
      <c r="Q66" s="5" t="e">
        <f t="shared" si="12"/>
        <v>#REF!</v>
      </c>
      <c r="R66" s="5" t="e">
        <f t="shared" si="5"/>
        <v>#REF!</v>
      </c>
      <c r="S66" s="5" t="e">
        <f t="shared" si="6"/>
        <v>#REF!</v>
      </c>
      <c r="T66" s="5" t="e">
        <f t="shared" si="7"/>
        <v>#REF!</v>
      </c>
      <c r="U66" s="5" t="e">
        <f t="shared" si="13"/>
        <v>#REF!</v>
      </c>
      <c r="V66" s="5" t="e">
        <f t="shared" si="14"/>
        <v>#REF!</v>
      </c>
      <c r="W66" s="5" t="e">
        <f t="shared" si="15"/>
        <v>#REF!</v>
      </c>
    </row>
    <row r="67" spans="2:23" x14ac:dyDescent="0.25">
      <c r="B67" s="4"/>
      <c r="D67" s="4"/>
      <c r="F67" s="2">
        <v>57</v>
      </c>
      <c r="G67" s="14" t="e">
        <f t="shared" si="9"/>
        <v>#REF!</v>
      </c>
      <c r="H67" s="14" t="e">
        <f t="shared" si="1"/>
        <v>#REF!</v>
      </c>
      <c r="I67" s="9" t="e">
        <f t="shared" si="10"/>
        <v>#REF!</v>
      </c>
      <c r="J67" s="9" t="e">
        <f t="shared" si="2"/>
        <v>#REF!</v>
      </c>
      <c r="K67" s="14" t="e">
        <f t="shared" si="3"/>
        <v>#REF!</v>
      </c>
      <c r="L67" s="9" t="e">
        <f>VLOOKUP(YEAR(G67),Справочники!$C$3:$I$33,7,FALSE)</f>
        <v>#REF!</v>
      </c>
      <c r="M67" s="5" t="e">
        <f>VLOOKUP(YEAR(G67),Справочники!$C$3:$D$33,2,FALSE)</f>
        <v>#REF!</v>
      </c>
      <c r="N67" s="5" t="e">
        <f t="shared" si="4"/>
        <v>#REF!</v>
      </c>
      <c r="O67" s="5" t="e">
        <f t="shared" si="11"/>
        <v>#REF!</v>
      </c>
      <c r="P67" s="5" t="e">
        <f t="shared" si="11"/>
        <v>#REF!</v>
      </c>
      <c r="Q67" s="5" t="e">
        <f t="shared" si="12"/>
        <v>#REF!</v>
      </c>
      <c r="R67" s="5" t="e">
        <f t="shared" si="5"/>
        <v>#REF!</v>
      </c>
      <c r="S67" s="5" t="e">
        <f t="shared" si="6"/>
        <v>#REF!</v>
      </c>
      <c r="T67" s="5" t="e">
        <f t="shared" si="7"/>
        <v>#REF!</v>
      </c>
      <c r="U67" s="5" t="e">
        <f t="shared" si="13"/>
        <v>#REF!</v>
      </c>
      <c r="V67" s="5" t="e">
        <f t="shared" si="14"/>
        <v>#REF!</v>
      </c>
      <c r="W67" s="5" t="e">
        <f t="shared" si="15"/>
        <v>#REF!</v>
      </c>
    </row>
    <row r="68" spans="2:23" x14ac:dyDescent="0.25">
      <c r="B68" s="4"/>
      <c r="D68" s="4"/>
      <c r="F68" s="2">
        <v>58</v>
      </c>
      <c r="G68" s="14" t="e">
        <f t="shared" si="9"/>
        <v>#REF!</v>
      </c>
      <c r="H68" s="14" t="e">
        <f t="shared" si="1"/>
        <v>#REF!</v>
      </c>
      <c r="I68" s="9" t="e">
        <f t="shared" si="10"/>
        <v>#REF!</v>
      </c>
      <c r="J68" s="9" t="e">
        <f t="shared" si="2"/>
        <v>#REF!</v>
      </c>
      <c r="K68" s="14" t="e">
        <f t="shared" si="3"/>
        <v>#REF!</v>
      </c>
      <c r="L68" s="9" t="e">
        <f>VLOOKUP(YEAR(G68),Справочники!$C$3:$I$33,7,FALSE)</f>
        <v>#REF!</v>
      </c>
      <c r="M68" s="5" t="e">
        <f>VLOOKUP(YEAR(G68),Справочники!$C$3:$D$33,2,FALSE)</f>
        <v>#REF!</v>
      </c>
      <c r="N68" s="5" t="e">
        <f t="shared" si="4"/>
        <v>#REF!</v>
      </c>
      <c r="O68" s="5" t="e">
        <f t="shared" si="11"/>
        <v>#REF!</v>
      </c>
      <c r="P68" s="5" t="e">
        <f t="shared" si="11"/>
        <v>#REF!</v>
      </c>
      <c r="Q68" s="5" t="e">
        <f t="shared" si="12"/>
        <v>#REF!</v>
      </c>
      <c r="R68" s="5" t="e">
        <f t="shared" si="5"/>
        <v>#REF!</v>
      </c>
      <c r="S68" s="5" t="e">
        <f t="shared" si="6"/>
        <v>#REF!</v>
      </c>
      <c r="T68" s="5" t="e">
        <f t="shared" si="7"/>
        <v>#REF!</v>
      </c>
      <c r="U68" s="5" t="e">
        <f t="shared" si="13"/>
        <v>#REF!</v>
      </c>
      <c r="V68" s="5" t="e">
        <f t="shared" si="14"/>
        <v>#REF!</v>
      </c>
      <c r="W68" s="5" t="e">
        <f t="shared" si="15"/>
        <v>#REF!</v>
      </c>
    </row>
    <row r="69" spans="2:23" x14ac:dyDescent="0.25">
      <c r="B69" s="4"/>
      <c r="D69" s="4"/>
      <c r="F69" s="2">
        <v>59</v>
      </c>
      <c r="G69" s="14" t="e">
        <f t="shared" si="9"/>
        <v>#REF!</v>
      </c>
      <c r="H69" s="14" t="e">
        <f t="shared" si="1"/>
        <v>#REF!</v>
      </c>
      <c r="I69" s="9" t="e">
        <f t="shared" si="10"/>
        <v>#REF!</v>
      </c>
      <c r="J69" s="9" t="e">
        <f t="shared" si="2"/>
        <v>#REF!</v>
      </c>
      <c r="K69" s="14" t="e">
        <f t="shared" si="3"/>
        <v>#REF!</v>
      </c>
      <c r="L69" s="9" t="e">
        <f>VLOOKUP(YEAR(G69),Справочники!$C$3:$I$33,7,FALSE)</f>
        <v>#REF!</v>
      </c>
      <c r="M69" s="5" t="e">
        <f>VLOOKUP(YEAR(G69),Справочники!$C$3:$D$33,2,FALSE)</f>
        <v>#REF!</v>
      </c>
      <c r="N69" s="5" t="e">
        <f t="shared" si="4"/>
        <v>#REF!</v>
      </c>
      <c r="O69" s="5" t="e">
        <f t="shared" si="11"/>
        <v>#REF!</v>
      </c>
      <c r="P69" s="5" t="e">
        <f t="shared" si="11"/>
        <v>#REF!</v>
      </c>
      <c r="Q69" s="5" t="e">
        <f t="shared" si="12"/>
        <v>#REF!</v>
      </c>
      <c r="R69" s="5" t="e">
        <f t="shared" si="5"/>
        <v>#REF!</v>
      </c>
      <c r="S69" s="5" t="e">
        <f t="shared" si="6"/>
        <v>#REF!</v>
      </c>
      <c r="T69" s="5" t="e">
        <f t="shared" si="7"/>
        <v>#REF!</v>
      </c>
      <c r="U69" s="5" t="e">
        <f t="shared" si="13"/>
        <v>#REF!</v>
      </c>
      <c r="V69" s="5" t="e">
        <f t="shared" si="14"/>
        <v>#REF!</v>
      </c>
      <c r="W69" s="5" t="e">
        <f t="shared" si="15"/>
        <v>#REF!</v>
      </c>
    </row>
    <row r="70" spans="2:23" x14ac:dyDescent="0.25">
      <c r="B70" s="4"/>
      <c r="D70" s="4"/>
      <c r="F70" s="2">
        <v>60</v>
      </c>
      <c r="G70" s="14" t="e">
        <f t="shared" si="9"/>
        <v>#REF!</v>
      </c>
      <c r="H70" s="14" t="e">
        <f t="shared" si="1"/>
        <v>#REF!</v>
      </c>
      <c r="I70" s="9" t="e">
        <f t="shared" si="10"/>
        <v>#REF!</v>
      </c>
      <c r="J70" s="9" t="e">
        <f t="shared" si="2"/>
        <v>#REF!</v>
      </c>
      <c r="K70" s="14" t="e">
        <f t="shared" si="3"/>
        <v>#REF!</v>
      </c>
      <c r="L70" s="9" t="e">
        <f>VLOOKUP(YEAR(G70),Справочники!$C$3:$I$33,7,FALSE)</f>
        <v>#REF!</v>
      </c>
      <c r="M70" s="5" t="e">
        <f>VLOOKUP(YEAR(G70),Справочники!$C$3:$D$33,2,FALSE)</f>
        <v>#REF!</v>
      </c>
      <c r="N70" s="5" t="e">
        <f t="shared" si="4"/>
        <v>#REF!</v>
      </c>
      <c r="O70" s="5" t="e">
        <f t="shared" si="11"/>
        <v>#REF!</v>
      </c>
      <c r="P70" s="5" t="e">
        <f t="shared" si="11"/>
        <v>#REF!</v>
      </c>
      <c r="Q70" s="5" t="e">
        <f t="shared" si="12"/>
        <v>#REF!</v>
      </c>
      <c r="R70" s="5" t="e">
        <f t="shared" si="5"/>
        <v>#REF!</v>
      </c>
      <c r="S70" s="5" t="e">
        <f t="shared" si="6"/>
        <v>#REF!</v>
      </c>
      <c r="T70" s="5" t="e">
        <f t="shared" si="7"/>
        <v>#REF!</v>
      </c>
      <c r="U70" s="5" t="e">
        <f t="shared" si="13"/>
        <v>#REF!</v>
      </c>
      <c r="V70" s="5" t="e">
        <f t="shared" si="14"/>
        <v>#REF!</v>
      </c>
      <c r="W70" s="5" t="e">
        <f t="shared" si="15"/>
        <v>#REF!</v>
      </c>
    </row>
    <row r="71" spans="2:23" x14ac:dyDescent="0.25">
      <c r="B71" s="4"/>
      <c r="D71" s="4"/>
      <c r="F71" s="2">
        <v>61</v>
      </c>
      <c r="G71" s="14" t="e">
        <f t="shared" si="9"/>
        <v>#REF!</v>
      </c>
      <c r="H71" s="14" t="e">
        <f t="shared" si="1"/>
        <v>#REF!</v>
      </c>
      <c r="I71" s="9" t="e">
        <f t="shared" si="10"/>
        <v>#REF!</v>
      </c>
      <c r="J71" s="9" t="e">
        <f t="shared" si="2"/>
        <v>#REF!</v>
      </c>
      <c r="K71" s="14" t="e">
        <f t="shared" si="3"/>
        <v>#REF!</v>
      </c>
      <c r="L71" s="9" t="e">
        <f>VLOOKUP(YEAR(G71),Справочники!$C$3:$I$33,7,FALSE)</f>
        <v>#REF!</v>
      </c>
      <c r="M71" s="5" t="e">
        <f>VLOOKUP(YEAR(G71),Справочники!$C$3:$D$33,2,FALSE)</f>
        <v>#REF!</v>
      </c>
      <c r="N71" s="5" t="e">
        <f t="shared" si="4"/>
        <v>#REF!</v>
      </c>
      <c r="O71" s="5" t="e">
        <f t="shared" si="11"/>
        <v>#REF!</v>
      </c>
      <c r="P71" s="5" t="e">
        <f t="shared" si="11"/>
        <v>#REF!</v>
      </c>
      <c r="Q71" s="5" t="e">
        <f t="shared" si="12"/>
        <v>#REF!</v>
      </c>
      <c r="R71" s="5" t="e">
        <f t="shared" si="5"/>
        <v>#REF!</v>
      </c>
      <c r="S71" s="5" t="e">
        <f t="shared" si="6"/>
        <v>#REF!</v>
      </c>
      <c r="T71" s="5" t="e">
        <f t="shared" si="7"/>
        <v>#REF!</v>
      </c>
      <c r="U71" s="5" t="e">
        <f t="shared" si="13"/>
        <v>#REF!</v>
      </c>
      <c r="V71" s="5" t="e">
        <f t="shared" si="14"/>
        <v>#REF!</v>
      </c>
      <c r="W71" s="5" t="e">
        <f t="shared" si="15"/>
        <v>#REF!</v>
      </c>
    </row>
    <row r="72" spans="2:23" x14ac:dyDescent="0.25">
      <c r="B72" s="4"/>
      <c r="D72" s="4"/>
      <c r="F72" s="2">
        <v>62</v>
      </c>
      <c r="G72" s="14" t="e">
        <f t="shared" si="9"/>
        <v>#REF!</v>
      </c>
      <c r="H72" s="14" t="e">
        <f t="shared" si="1"/>
        <v>#REF!</v>
      </c>
      <c r="I72" s="9" t="e">
        <f t="shared" si="10"/>
        <v>#REF!</v>
      </c>
      <c r="J72" s="9" t="e">
        <f t="shared" si="2"/>
        <v>#REF!</v>
      </c>
      <c r="K72" s="14" t="e">
        <f t="shared" si="3"/>
        <v>#REF!</v>
      </c>
      <c r="L72" s="9" t="e">
        <f>VLOOKUP(YEAR(G72),Справочники!$C$3:$I$33,7,FALSE)</f>
        <v>#REF!</v>
      </c>
      <c r="M72" s="5" t="e">
        <f>VLOOKUP(YEAR(G72),Справочники!$C$3:$D$33,2,FALSE)</f>
        <v>#REF!</v>
      </c>
      <c r="N72" s="5" t="e">
        <f t="shared" si="4"/>
        <v>#REF!</v>
      </c>
      <c r="O72" s="5" t="e">
        <f t="shared" si="11"/>
        <v>#REF!</v>
      </c>
      <c r="P72" s="5" t="e">
        <f t="shared" si="11"/>
        <v>#REF!</v>
      </c>
      <c r="Q72" s="5" t="e">
        <f t="shared" si="12"/>
        <v>#REF!</v>
      </c>
      <c r="R72" s="5" t="e">
        <f t="shared" si="5"/>
        <v>#REF!</v>
      </c>
      <c r="S72" s="5" t="e">
        <f t="shared" si="6"/>
        <v>#REF!</v>
      </c>
      <c r="T72" s="5" t="e">
        <f t="shared" si="7"/>
        <v>#REF!</v>
      </c>
      <c r="U72" s="5" t="e">
        <f t="shared" si="13"/>
        <v>#REF!</v>
      </c>
      <c r="V72" s="5" t="e">
        <f t="shared" si="14"/>
        <v>#REF!</v>
      </c>
      <c r="W72" s="5" t="e">
        <f t="shared" si="15"/>
        <v>#REF!</v>
      </c>
    </row>
    <row r="73" spans="2:23" x14ac:dyDescent="0.25">
      <c r="B73" s="4"/>
      <c r="D73" s="4"/>
      <c r="F73" s="2">
        <v>63</v>
      </c>
      <c r="G73" s="14" t="e">
        <f t="shared" si="9"/>
        <v>#REF!</v>
      </c>
      <c r="H73" s="14" t="e">
        <f t="shared" si="1"/>
        <v>#REF!</v>
      </c>
      <c r="I73" s="9" t="e">
        <f t="shared" si="10"/>
        <v>#REF!</v>
      </c>
      <c r="J73" s="9" t="e">
        <f t="shared" si="2"/>
        <v>#REF!</v>
      </c>
      <c r="K73" s="14" t="e">
        <f t="shared" si="3"/>
        <v>#REF!</v>
      </c>
      <c r="L73" s="9" t="e">
        <f>VLOOKUP(YEAR(G73),Справочники!$C$3:$I$33,7,FALSE)</f>
        <v>#REF!</v>
      </c>
      <c r="M73" s="5" t="e">
        <f>VLOOKUP(YEAR(G73),Справочники!$C$3:$D$33,2,FALSE)</f>
        <v>#REF!</v>
      </c>
      <c r="N73" s="5" t="e">
        <f t="shared" si="4"/>
        <v>#REF!</v>
      </c>
      <c r="O73" s="5" t="e">
        <f t="shared" si="11"/>
        <v>#REF!</v>
      </c>
      <c r="P73" s="5" t="e">
        <f t="shared" si="11"/>
        <v>#REF!</v>
      </c>
      <c r="Q73" s="5" t="e">
        <f t="shared" si="12"/>
        <v>#REF!</v>
      </c>
      <c r="R73" s="5" t="e">
        <f t="shared" si="5"/>
        <v>#REF!</v>
      </c>
      <c r="S73" s="5" t="e">
        <f t="shared" si="6"/>
        <v>#REF!</v>
      </c>
      <c r="T73" s="5" t="e">
        <f t="shared" si="7"/>
        <v>#REF!</v>
      </c>
      <c r="U73" s="5" t="e">
        <f t="shared" si="13"/>
        <v>#REF!</v>
      </c>
      <c r="V73" s="5" t="e">
        <f t="shared" si="14"/>
        <v>#REF!</v>
      </c>
      <c r="W73" s="5" t="e">
        <f t="shared" si="15"/>
        <v>#REF!</v>
      </c>
    </row>
    <row r="74" spans="2:23" x14ac:dyDescent="0.25">
      <c r="B74" s="4"/>
      <c r="D74" s="4"/>
      <c r="F74" s="2">
        <v>64</v>
      </c>
      <c r="G74" s="14" t="e">
        <f t="shared" si="9"/>
        <v>#REF!</v>
      </c>
      <c r="H74" s="14" t="e">
        <f t="shared" si="1"/>
        <v>#REF!</v>
      </c>
      <c r="I74" s="9" t="e">
        <f t="shared" si="10"/>
        <v>#REF!</v>
      </c>
      <c r="J74" s="9" t="e">
        <f t="shared" si="2"/>
        <v>#REF!</v>
      </c>
      <c r="K74" s="14" t="e">
        <f t="shared" si="3"/>
        <v>#REF!</v>
      </c>
      <c r="L74" s="9" t="e">
        <f>VLOOKUP(YEAR(G74),Справочники!$C$3:$I$33,7,FALSE)</f>
        <v>#REF!</v>
      </c>
      <c r="M74" s="5" t="e">
        <f>VLOOKUP(YEAR(G74),Справочники!$C$3:$D$33,2,FALSE)</f>
        <v>#REF!</v>
      </c>
      <c r="N74" s="5" t="e">
        <f t="shared" si="4"/>
        <v>#REF!</v>
      </c>
      <c r="O74" s="5" t="e">
        <f t="shared" si="11"/>
        <v>#REF!</v>
      </c>
      <c r="P74" s="5" t="e">
        <f t="shared" si="11"/>
        <v>#REF!</v>
      </c>
      <c r="Q74" s="5" t="e">
        <f t="shared" si="12"/>
        <v>#REF!</v>
      </c>
      <c r="R74" s="5" t="e">
        <f t="shared" si="5"/>
        <v>#REF!</v>
      </c>
      <c r="S74" s="5" t="e">
        <f t="shared" si="6"/>
        <v>#REF!</v>
      </c>
      <c r="T74" s="5" t="e">
        <f t="shared" si="7"/>
        <v>#REF!</v>
      </c>
      <c r="U74" s="5" t="e">
        <f t="shared" si="13"/>
        <v>#REF!</v>
      </c>
      <c r="V74" s="5" t="e">
        <f t="shared" si="14"/>
        <v>#REF!</v>
      </c>
      <c r="W74" s="5" t="e">
        <f t="shared" si="15"/>
        <v>#REF!</v>
      </c>
    </row>
    <row r="75" spans="2:23" x14ac:dyDescent="0.25">
      <c r="B75" s="4"/>
      <c r="D75" s="4"/>
      <c r="F75" s="2">
        <v>65</v>
      </c>
      <c r="G75" s="14" t="e">
        <f t="shared" si="9"/>
        <v>#REF!</v>
      </c>
      <c r="H75" s="14" t="e">
        <f t="shared" si="1"/>
        <v>#REF!</v>
      </c>
      <c r="I75" s="9" t="e">
        <f t="shared" si="10"/>
        <v>#REF!</v>
      </c>
      <c r="J75" s="9" t="e">
        <f t="shared" si="2"/>
        <v>#REF!</v>
      </c>
      <c r="K75" s="14" t="e">
        <f t="shared" si="3"/>
        <v>#REF!</v>
      </c>
      <c r="L75" s="9" t="e">
        <f>VLOOKUP(YEAR(G75),Справочники!$C$3:$I$33,7,FALSE)</f>
        <v>#REF!</v>
      </c>
      <c r="M75" s="5" t="e">
        <f>VLOOKUP(YEAR(G75),Справочники!$C$3:$D$33,2,FALSE)</f>
        <v>#REF!</v>
      </c>
      <c r="N75" s="5" t="e">
        <f t="shared" si="4"/>
        <v>#REF!</v>
      </c>
      <c r="O75" s="5" t="e">
        <f t="shared" si="11"/>
        <v>#REF!</v>
      </c>
      <c r="P75" s="5" t="e">
        <f t="shared" si="11"/>
        <v>#REF!</v>
      </c>
      <c r="Q75" s="5" t="e">
        <f t="shared" si="12"/>
        <v>#REF!</v>
      </c>
      <c r="R75" s="5" t="e">
        <f t="shared" si="5"/>
        <v>#REF!</v>
      </c>
      <c r="S75" s="5" t="e">
        <f t="shared" si="6"/>
        <v>#REF!</v>
      </c>
      <c r="T75" s="5" t="e">
        <f t="shared" si="7"/>
        <v>#REF!</v>
      </c>
      <c r="U75" s="5" t="e">
        <f t="shared" si="13"/>
        <v>#REF!</v>
      </c>
      <c r="V75" s="5" t="e">
        <f t="shared" ref="V75:V106" si="16">O75-R75</f>
        <v>#REF!</v>
      </c>
      <c r="W75" s="5" t="e">
        <f t="shared" ref="W75:W106" si="17">P75+U75-T75</f>
        <v>#REF!</v>
      </c>
    </row>
    <row r="76" spans="2:23" x14ac:dyDescent="0.25">
      <c r="B76" s="4"/>
      <c r="D76" s="4"/>
      <c r="F76" s="2">
        <v>66</v>
      </c>
      <c r="G76" s="14" t="e">
        <f t="shared" si="9"/>
        <v>#REF!</v>
      </c>
      <c r="H76" s="14" t="e">
        <f t="shared" ref="H76:H139" si="18">EOMONTH(G76,0)</f>
        <v>#REF!</v>
      </c>
      <c r="I76" s="9" t="e">
        <f t="shared" ref="I76:I139" si="19">H76-G76+1</f>
        <v>#REF!</v>
      </c>
      <c r="J76" s="9" t="e">
        <f t="shared" ref="J76:J139" si="20">WEEKDAY(H76,11)</f>
        <v>#REF!</v>
      </c>
      <c r="K76" s="14" t="e">
        <f t="shared" ref="K76:K139" si="21">WORKDAY(H76,IF(OR(J76=6,J76=7),1,0))</f>
        <v>#REF!</v>
      </c>
      <c r="L76" s="9" t="e">
        <f>VLOOKUP(YEAR(G76),Справочники!$C$3:$I$33,7,FALSE)</f>
        <v>#REF!</v>
      </c>
      <c r="M76" s="5" t="e">
        <f>VLOOKUP(YEAR(G76),Справочники!$C$3:$D$33,2,FALSE)</f>
        <v>#REF!</v>
      </c>
      <c r="N76" s="5" t="e">
        <f t="shared" ref="N76:N139" si="22">O76+P76</f>
        <v>#REF!</v>
      </c>
      <c r="O76" s="5" t="e">
        <f t="shared" si="11"/>
        <v>#REF!</v>
      </c>
      <c r="P76" s="5" t="e">
        <f t="shared" si="11"/>
        <v>#REF!</v>
      </c>
      <c r="Q76" s="5" t="e">
        <f t="shared" ref="Q76:Q139" si="23">O76*$D$4/L76*I76</f>
        <v>#REF!</v>
      </c>
      <c r="R76" s="5" t="e">
        <f t="shared" ref="R76:R139" si="24">MIN(M76-T76-S76,O76)</f>
        <v>#REF!</v>
      </c>
      <c r="S76" s="5" t="e">
        <f t="shared" ref="S76:S139" si="25">MIN(M76-T76,Q76)</f>
        <v>#REF!</v>
      </c>
      <c r="T76" s="5" t="e">
        <f t="shared" ref="T76:T139" si="26">MIN(M76,P76)</f>
        <v>#REF!</v>
      </c>
      <c r="U76" s="5" t="e">
        <f t="shared" si="13"/>
        <v>#REF!</v>
      </c>
      <c r="V76" s="5" t="e">
        <f t="shared" si="16"/>
        <v>#REF!</v>
      </c>
      <c r="W76" s="5" t="e">
        <f t="shared" si="17"/>
        <v>#REF!</v>
      </c>
    </row>
    <row r="77" spans="2:23" x14ac:dyDescent="0.25">
      <c r="B77" s="4"/>
      <c r="D77" s="4"/>
      <c r="F77" s="2">
        <v>67</v>
      </c>
      <c r="G77" s="14" t="e">
        <f t="shared" ref="G77:G140" si="27">H76+1</f>
        <v>#REF!</v>
      </c>
      <c r="H77" s="14" t="e">
        <f t="shared" si="18"/>
        <v>#REF!</v>
      </c>
      <c r="I77" s="9" t="e">
        <f t="shared" si="19"/>
        <v>#REF!</v>
      </c>
      <c r="J77" s="9" t="e">
        <f t="shared" si="20"/>
        <v>#REF!</v>
      </c>
      <c r="K77" s="14" t="e">
        <f t="shared" si="21"/>
        <v>#REF!</v>
      </c>
      <c r="L77" s="9" t="e">
        <f>VLOOKUP(YEAR(G77),Справочники!$C$3:$I$33,7,FALSE)</f>
        <v>#REF!</v>
      </c>
      <c r="M77" s="5" t="e">
        <f>VLOOKUP(YEAR(G77),Справочники!$C$3:$D$33,2,FALSE)</f>
        <v>#REF!</v>
      </c>
      <c r="N77" s="5" t="e">
        <f t="shared" si="22"/>
        <v>#REF!</v>
      </c>
      <c r="O77" s="5" t="e">
        <f t="shared" ref="O77:P140" si="28">V76</f>
        <v>#REF!</v>
      </c>
      <c r="P77" s="5" t="e">
        <f t="shared" si="28"/>
        <v>#REF!</v>
      </c>
      <c r="Q77" s="5" t="e">
        <f t="shared" si="23"/>
        <v>#REF!</v>
      </c>
      <c r="R77" s="5" t="e">
        <f t="shared" si="24"/>
        <v>#REF!</v>
      </c>
      <c r="S77" s="5" t="e">
        <f t="shared" si="25"/>
        <v>#REF!</v>
      </c>
      <c r="T77" s="5" t="e">
        <f t="shared" si="26"/>
        <v>#REF!</v>
      </c>
      <c r="U77" s="5" t="e">
        <f t="shared" ref="U77:U140" si="29">MAX(Q77-S77,0)</f>
        <v>#REF!</v>
      </c>
      <c r="V77" s="5" t="e">
        <f t="shared" si="16"/>
        <v>#REF!</v>
      </c>
      <c r="W77" s="5" t="e">
        <f t="shared" si="17"/>
        <v>#REF!</v>
      </c>
    </row>
    <row r="78" spans="2:23" x14ac:dyDescent="0.25">
      <c r="B78" s="4"/>
      <c r="D78" s="4"/>
      <c r="F78" s="2">
        <v>68</v>
      </c>
      <c r="G78" s="14" t="e">
        <f t="shared" si="27"/>
        <v>#REF!</v>
      </c>
      <c r="H78" s="14" t="e">
        <f t="shared" si="18"/>
        <v>#REF!</v>
      </c>
      <c r="I78" s="9" t="e">
        <f t="shared" si="19"/>
        <v>#REF!</v>
      </c>
      <c r="J78" s="9" t="e">
        <f t="shared" si="20"/>
        <v>#REF!</v>
      </c>
      <c r="K78" s="14" t="e">
        <f t="shared" si="21"/>
        <v>#REF!</v>
      </c>
      <c r="L78" s="9" t="e">
        <f>VLOOKUP(YEAR(G78),Справочники!$C$3:$I$33,7,FALSE)</f>
        <v>#REF!</v>
      </c>
      <c r="M78" s="5" t="e">
        <f>VLOOKUP(YEAR(G78),Справочники!$C$3:$D$33,2,FALSE)</f>
        <v>#REF!</v>
      </c>
      <c r="N78" s="5" t="e">
        <f t="shared" si="22"/>
        <v>#REF!</v>
      </c>
      <c r="O78" s="5" t="e">
        <f t="shared" si="28"/>
        <v>#REF!</v>
      </c>
      <c r="P78" s="5" t="e">
        <f t="shared" si="28"/>
        <v>#REF!</v>
      </c>
      <c r="Q78" s="5" t="e">
        <f t="shared" si="23"/>
        <v>#REF!</v>
      </c>
      <c r="R78" s="5" t="e">
        <f t="shared" si="24"/>
        <v>#REF!</v>
      </c>
      <c r="S78" s="5" t="e">
        <f t="shared" si="25"/>
        <v>#REF!</v>
      </c>
      <c r="T78" s="5" t="e">
        <f t="shared" si="26"/>
        <v>#REF!</v>
      </c>
      <c r="U78" s="5" t="e">
        <f t="shared" si="29"/>
        <v>#REF!</v>
      </c>
      <c r="V78" s="5" t="e">
        <f t="shared" si="16"/>
        <v>#REF!</v>
      </c>
      <c r="W78" s="5" t="e">
        <f t="shared" si="17"/>
        <v>#REF!</v>
      </c>
    </row>
    <row r="79" spans="2:23" x14ac:dyDescent="0.25">
      <c r="B79" s="4"/>
      <c r="D79" s="4"/>
      <c r="F79" s="2">
        <v>69</v>
      </c>
      <c r="G79" s="14" t="e">
        <f t="shared" si="27"/>
        <v>#REF!</v>
      </c>
      <c r="H79" s="14" t="e">
        <f t="shared" si="18"/>
        <v>#REF!</v>
      </c>
      <c r="I79" s="9" t="e">
        <f t="shared" si="19"/>
        <v>#REF!</v>
      </c>
      <c r="J79" s="9" t="e">
        <f t="shared" si="20"/>
        <v>#REF!</v>
      </c>
      <c r="K79" s="14" t="e">
        <f t="shared" si="21"/>
        <v>#REF!</v>
      </c>
      <c r="L79" s="9" t="e">
        <f>VLOOKUP(YEAR(G79),Справочники!$C$3:$I$33,7,FALSE)</f>
        <v>#REF!</v>
      </c>
      <c r="M79" s="5" t="e">
        <f>VLOOKUP(YEAR(G79),Справочники!$C$3:$D$33,2,FALSE)</f>
        <v>#REF!</v>
      </c>
      <c r="N79" s="5" t="e">
        <f t="shared" si="22"/>
        <v>#REF!</v>
      </c>
      <c r="O79" s="5" t="e">
        <f t="shared" si="28"/>
        <v>#REF!</v>
      </c>
      <c r="P79" s="5" t="e">
        <f t="shared" si="28"/>
        <v>#REF!</v>
      </c>
      <c r="Q79" s="5" t="e">
        <f t="shared" si="23"/>
        <v>#REF!</v>
      </c>
      <c r="R79" s="5" t="e">
        <f t="shared" si="24"/>
        <v>#REF!</v>
      </c>
      <c r="S79" s="5" t="e">
        <f t="shared" si="25"/>
        <v>#REF!</v>
      </c>
      <c r="T79" s="5" t="e">
        <f t="shared" si="26"/>
        <v>#REF!</v>
      </c>
      <c r="U79" s="5" t="e">
        <f t="shared" si="29"/>
        <v>#REF!</v>
      </c>
      <c r="V79" s="5" t="e">
        <f t="shared" si="16"/>
        <v>#REF!</v>
      </c>
      <c r="W79" s="5" t="e">
        <f t="shared" si="17"/>
        <v>#REF!</v>
      </c>
    </row>
    <row r="80" spans="2:23" x14ac:dyDescent="0.25">
      <c r="B80" s="4"/>
      <c r="D80" s="4"/>
      <c r="F80" s="2">
        <v>70</v>
      </c>
      <c r="G80" s="14" t="e">
        <f t="shared" si="27"/>
        <v>#REF!</v>
      </c>
      <c r="H80" s="14" t="e">
        <f t="shared" si="18"/>
        <v>#REF!</v>
      </c>
      <c r="I80" s="9" t="e">
        <f t="shared" si="19"/>
        <v>#REF!</v>
      </c>
      <c r="J80" s="9" t="e">
        <f t="shared" si="20"/>
        <v>#REF!</v>
      </c>
      <c r="K80" s="14" t="e">
        <f t="shared" si="21"/>
        <v>#REF!</v>
      </c>
      <c r="L80" s="9" t="e">
        <f>VLOOKUP(YEAR(G80),Справочники!$C$3:$I$33,7,FALSE)</f>
        <v>#REF!</v>
      </c>
      <c r="M80" s="5" t="e">
        <f>VLOOKUP(YEAR(G80),Справочники!$C$3:$D$33,2,FALSE)</f>
        <v>#REF!</v>
      </c>
      <c r="N80" s="5" t="e">
        <f t="shared" si="22"/>
        <v>#REF!</v>
      </c>
      <c r="O80" s="5" t="e">
        <f t="shared" si="28"/>
        <v>#REF!</v>
      </c>
      <c r="P80" s="5" t="e">
        <f t="shared" si="28"/>
        <v>#REF!</v>
      </c>
      <c r="Q80" s="5" t="e">
        <f t="shared" si="23"/>
        <v>#REF!</v>
      </c>
      <c r="R80" s="5" t="e">
        <f t="shared" si="24"/>
        <v>#REF!</v>
      </c>
      <c r="S80" s="5" t="e">
        <f t="shared" si="25"/>
        <v>#REF!</v>
      </c>
      <c r="T80" s="5" t="e">
        <f t="shared" si="26"/>
        <v>#REF!</v>
      </c>
      <c r="U80" s="5" t="e">
        <f t="shared" si="29"/>
        <v>#REF!</v>
      </c>
      <c r="V80" s="5" t="e">
        <f t="shared" si="16"/>
        <v>#REF!</v>
      </c>
      <c r="W80" s="5" t="e">
        <f t="shared" si="17"/>
        <v>#REF!</v>
      </c>
    </row>
    <row r="81" spans="2:23" x14ac:dyDescent="0.25">
      <c r="B81" s="4"/>
      <c r="D81" s="4"/>
      <c r="F81" s="2">
        <v>71</v>
      </c>
      <c r="G81" s="14" t="e">
        <f t="shared" si="27"/>
        <v>#REF!</v>
      </c>
      <c r="H81" s="14" t="e">
        <f t="shared" si="18"/>
        <v>#REF!</v>
      </c>
      <c r="I81" s="9" t="e">
        <f t="shared" si="19"/>
        <v>#REF!</v>
      </c>
      <c r="J81" s="9" t="e">
        <f t="shared" si="20"/>
        <v>#REF!</v>
      </c>
      <c r="K81" s="14" t="e">
        <f t="shared" si="21"/>
        <v>#REF!</v>
      </c>
      <c r="L81" s="9" t="e">
        <f>VLOOKUP(YEAR(G81),Справочники!$C$3:$I$33,7,FALSE)</f>
        <v>#REF!</v>
      </c>
      <c r="M81" s="5" t="e">
        <f>VLOOKUP(YEAR(G81),Справочники!$C$3:$D$33,2,FALSE)</f>
        <v>#REF!</v>
      </c>
      <c r="N81" s="5" t="e">
        <f t="shared" si="22"/>
        <v>#REF!</v>
      </c>
      <c r="O81" s="5" t="e">
        <f t="shared" si="28"/>
        <v>#REF!</v>
      </c>
      <c r="P81" s="5" t="e">
        <f t="shared" si="28"/>
        <v>#REF!</v>
      </c>
      <c r="Q81" s="5" t="e">
        <f t="shared" si="23"/>
        <v>#REF!</v>
      </c>
      <c r="R81" s="5" t="e">
        <f t="shared" si="24"/>
        <v>#REF!</v>
      </c>
      <c r="S81" s="5" t="e">
        <f t="shared" si="25"/>
        <v>#REF!</v>
      </c>
      <c r="T81" s="5" t="e">
        <f t="shared" si="26"/>
        <v>#REF!</v>
      </c>
      <c r="U81" s="5" t="e">
        <f t="shared" si="29"/>
        <v>#REF!</v>
      </c>
      <c r="V81" s="5" t="e">
        <f t="shared" si="16"/>
        <v>#REF!</v>
      </c>
      <c r="W81" s="5" t="e">
        <f t="shared" si="17"/>
        <v>#REF!</v>
      </c>
    </row>
    <row r="82" spans="2:23" x14ac:dyDescent="0.25">
      <c r="B82" s="4"/>
      <c r="D82" s="4"/>
      <c r="F82" s="2">
        <v>72</v>
      </c>
      <c r="G82" s="14" t="e">
        <f t="shared" si="27"/>
        <v>#REF!</v>
      </c>
      <c r="H82" s="14" t="e">
        <f t="shared" si="18"/>
        <v>#REF!</v>
      </c>
      <c r="I82" s="9" t="e">
        <f t="shared" si="19"/>
        <v>#REF!</v>
      </c>
      <c r="J82" s="9" t="e">
        <f t="shared" si="20"/>
        <v>#REF!</v>
      </c>
      <c r="K82" s="14" t="e">
        <f t="shared" si="21"/>
        <v>#REF!</v>
      </c>
      <c r="L82" s="9" t="e">
        <f>VLOOKUP(YEAR(G82),Справочники!$C$3:$I$33,7,FALSE)</f>
        <v>#REF!</v>
      </c>
      <c r="M82" s="5" t="e">
        <f>VLOOKUP(YEAR(G82),Справочники!$C$3:$D$33,2,FALSE)</f>
        <v>#REF!</v>
      </c>
      <c r="N82" s="5" t="e">
        <f t="shared" si="22"/>
        <v>#REF!</v>
      </c>
      <c r="O82" s="5" t="e">
        <f t="shared" si="28"/>
        <v>#REF!</v>
      </c>
      <c r="P82" s="5" t="e">
        <f t="shared" si="28"/>
        <v>#REF!</v>
      </c>
      <c r="Q82" s="5" t="e">
        <f t="shared" si="23"/>
        <v>#REF!</v>
      </c>
      <c r="R82" s="5" t="e">
        <f t="shared" si="24"/>
        <v>#REF!</v>
      </c>
      <c r="S82" s="5" t="e">
        <f t="shared" si="25"/>
        <v>#REF!</v>
      </c>
      <c r="T82" s="5" t="e">
        <f t="shared" si="26"/>
        <v>#REF!</v>
      </c>
      <c r="U82" s="5" t="e">
        <f t="shared" si="29"/>
        <v>#REF!</v>
      </c>
      <c r="V82" s="5" t="e">
        <f t="shared" si="16"/>
        <v>#REF!</v>
      </c>
      <c r="W82" s="5" t="e">
        <f t="shared" si="17"/>
        <v>#REF!</v>
      </c>
    </row>
    <row r="83" spans="2:23" x14ac:dyDescent="0.25">
      <c r="B83" s="4"/>
      <c r="D83" s="4"/>
      <c r="F83" s="2">
        <v>73</v>
      </c>
      <c r="G83" s="14" t="e">
        <f t="shared" si="27"/>
        <v>#REF!</v>
      </c>
      <c r="H83" s="14" t="e">
        <f t="shared" si="18"/>
        <v>#REF!</v>
      </c>
      <c r="I83" s="9" t="e">
        <f t="shared" si="19"/>
        <v>#REF!</v>
      </c>
      <c r="J83" s="9" t="e">
        <f t="shared" si="20"/>
        <v>#REF!</v>
      </c>
      <c r="K83" s="14" t="e">
        <f t="shared" si="21"/>
        <v>#REF!</v>
      </c>
      <c r="L83" s="9" t="e">
        <f>VLOOKUP(YEAR(G83),Справочники!$C$3:$I$33,7,FALSE)</f>
        <v>#REF!</v>
      </c>
      <c r="M83" s="5" t="e">
        <f>VLOOKUP(YEAR(G83),Справочники!$C$3:$D$33,2,FALSE)</f>
        <v>#REF!</v>
      </c>
      <c r="N83" s="5" t="e">
        <f t="shared" si="22"/>
        <v>#REF!</v>
      </c>
      <c r="O83" s="5" t="e">
        <f t="shared" si="28"/>
        <v>#REF!</v>
      </c>
      <c r="P83" s="5" t="e">
        <f t="shared" si="28"/>
        <v>#REF!</v>
      </c>
      <c r="Q83" s="5" t="e">
        <f t="shared" si="23"/>
        <v>#REF!</v>
      </c>
      <c r="R83" s="5" t="e">
        <f t="shared" si="24"/>
        <v>#REF!</v>
      </c>
      <c r="S83" s="5" t="e">
        <f t="shared" si="25"/>
        <v>#REF!</v>
      </c>
      <c r="T83" s="5" t="e">
        <f t="shared" si="26"/>
        <v>#REF!</v>
      </c>
      <c r="U83" s="5" t="e">
        <f t="shared" si="29"/>
        <v>#REF!</v>
      </c>
      <c r="V83" s="5" t="e">
        <f t="shared" si="16"/>
        <v>#REF!</v>
      </c>
      <c r="W83" s="5" t="e">
        <f t="shared" si="17"/>
        <v>#REF!</v>
      </c>
    </row>
    <row r="84" spans="2:23" x14ac:dyDescent="0.25">
      <c r="B84" s="4"/>
      <c r="D84" s="4"/>
      <c r="F84" s="2">
        <v>74</v>
      </c>
      <c r="G84" s="14" t="e">
        <f t="shared" si="27"/>
        <v>#REF!</v>
      </c>
      <c r="H84" s="14" t="e">
        <f t="shared" si="18"/>
        <v>#REF!</v>
      </c>
      <c r="I84" s="9" t="e">
        <f t="shared" si="19"/>
        <v>#REF!</v>
      </c>
      <c r="J84" s="9" t="e">
        <f t="shared" si="20"/>
        <v>#REF!</v>
      </c>
      <c r="K84" s="14" t="e">
        <f t="shared" si="21"/>
        <v>#REF!</v>
      </c>
      <c r="L84" s="9" t="e">
        <f>VLOOKUP(YEAR(G84),Справочники!$C$3:$I$33,7,FALSE)</f>
        <v>#REF!</v>
      </c>
      <c r="M84" s="5" t="e">
        <f>VLOOKUP(YEAR(G84),Справочники!$C$3:$D$33,2,FALSE)</f>
        <v>#REF!</v>
      </c>
      <c r="N84" s="5" t="e">
        <f t="shared" si="22"/>
        <v>#REF!</v>
      </c>
      <c r="O84" s="5" t="e">
        <f t="shared" si="28"/>
        <v>#REF!</v>
      </c>
      <c r="P84" s="5" t="e">
        <f t="shared" si="28"/>
        <v>#REF!</v>
      </c>
      <c r="Q84" s="5" t="e">
        <f t="shared" si="23"/>
        <v>#REF!</v>
      </c>
      <c r="R84" s="5" t="e">
        <f t="shared" si="24"/>
        <v>#REF!</v>
      </c>
      <c r="S84" s="5" t="e">
        <f t="shared" si="25"/>
        <v>#REF!</v>
      </c>
      <c r="T84" s="5" t="e">
        <f t="shared" si="26"/>
        <v>#REF!</v>
      </c>
      <c r="U84" s="5" t="e">
        <f t="shared" si="29"/>
        <v>#REF!</v>
      </c>
      <c r="V84" s="5" t="e">
        <f t="shared" si="16"/>
        <v>#REF!</v>
      </c>
      <c r="W84" s="5" t="e">
        <f t="shared" si="17"/>
        <v>#REF!</v>
      </c>
    </row>
    <row r="85" spans="2:23" x14ac:dyDescent="0.25">
      <c r="B85" s="4"/>
      <c r="D85" s="4"/>
      <c r="F85" s="2">
        <v>75</v>
      </c>
      <c r="G85" s="14" t="e">
        <f t="shared" si="27"/>
        <v>#REF!</v>
      </c>
      <c r="H85" s="14" t="e">
        <f t="shared" si="18"/>
        <v>#REF!</v>
      </c>
      <c r="I85" s="9" t="e">
        <f t="shared" si="19"/>
        <v>#REF!</v>
      </c>
      <c r="J85" s="9" t="e">
        <f t="shared" si="20"/>
        <v>#REF!</v>
      </c>
      <c r="K85" s="14" t="e">
        <f t="shared" si="21"/>
        <v>#REF!</v>
      </c>
      <c r="L85" s="9" t="e">
        <f>VLOOKUP(YEAR(G85),Справочники!$C$3:$I$33,7,FALSE)</f>
        <v>#REF!</v>
      </c>
      <c r="M85" s="5" t="e">
        <f>VLOOKUP(YEAR(G85),Справочники!$C$3:$D$33,2,FALSE)</f>
        <v>#REF!</v>
      </c>
      <c r="N85" s="5" t="e">
        <f t="shared" si="22"/>
        <v>#REF!</v>
      </c>
      <c r="O85" s="5" t="e">
        <f t="shared" si="28"/>
        <v>#REF!</v>
      </c>
      <c r="P85" s="5" t="e">
        <f t="shared" si="28"/>
        <v>#REF!</v>
      </c>
      <c r="Q85" s="5" t="e">
        <f t="shared" si="23"/>
        <v>#REF!</v>
      </c>
      <c r="R85" s="5" t="e">
        <f t="shared" si="24"/>
        <v>#REF!</v>
      </c>
      <c r="S85" s="5" t="e">
        <f t="shared" si="25"/>
        <v>#REF!</v>
      </c>
      <c r="T85" s="5" t="e">
        <f t="shared" si="26"/>
        <v>#REF!</v>
      </c>
      <c r="U85" s="5" t="e">
        <f t="shared" si="29"/>
        <v>#REF!</v>
      </c>
      <c r="V85" s="5" t="e">
        <f t="shared" si="16"/>
        <v>#REF!</v>
      </c>
      <c r="W85" s="5" t="e">
        <f t="shared" si="17"/>
        <v>#REF!</v>
      </c>
    </row>
    <row r="86" spans="2:23" x14ac:dyDescent="0.25">
      <c r="B86" s="4"/>
      <c r="D86" s="4"/>
      <c r="F86" s="2">
        <v>76</v>
      </c>
      <c r="G86" s="14" t="e">
        <f t="shared" si="27"/>
        <v>#REF!</v>
      </c>
      <c r="H86" s="14" t="e">
        <f t="shared" si="18"/>
        <v>#REF!</v>
      </c>
      <c r="I86" s="9" t="e">
        <f t="shared" si="19"/>
        <v>#REF!</v>
      </c>
      <c r="J86" s="9" t="e">
        <f t="shared" si="20"/>
        <v>#REF!</v>
      </c>
      <c r="K86" s="14" t="e">
        <f t="shared" si="21"/>
        <v>#REF!</v>
      </c>
      <c r="L86" s="9" t="e">
        <f>VLOOKUP(YEAR(G86),Справочники!$C$3:$I$33,7,FALSE)</f>
        <v>#REF!</v>
      </c>
      <c r="M86" s="5" t="e">
        <f>VLOOKUP(YEAR(G86),Справочники!$C$3:$D$33,2,FALSE)</f>
        <v>#REF!</v>
      </c>
      <c r="N86" s="5" t="e">
        <f t="shared" si="22"/>
        <v>#REF!</v>
      </c>
      <c r="O86" s="5" t="e">
        <f t="shared" si="28"/>
        <v>#REF!</v>
      </c>
      <c r="P86" s="5" t="e">
        <f t="shared" si="28"/>
        <v>#REF!</v>
      </c>
      <c r="Q86" s="5" t="e">
        <f t="shared" si="23"/>
        <v>#REF!</v>
      </c>
      <c r="R86" s="5" t="e">
        <f t="shared" si="24"/>
        <v>#REF!</v>
      </c>
      <c r="S86" s="5" t="e">
        <f t="shared" si="25"/>
        <v>#REF!</v>
      </c>
      <c r="T86" s="5" t="e">
        <f t="shared" si="26"/>
        <v>#REF!</v>
      </c>
      <c r="U86" s="5" t="e">
        <f t="shared" si="29"/>
        <v>#REF!</v>
      </c>
      <c r="V86" s="5" t="e">
        <f t="shared" si="16"/>
        <v>#REF!</v>
      </c>
      <c r="W86" s="5" t="e">
        <f t="shared" si="17"/>
        <v>#REF!</v>
      </c>
    </row>
    <row r="87" spans="2:23" x14ac:dyDescent="0.25">
      <c r="B87" s="4"/>
      <c r="D87" s="4"/>
      <c r="F87" s="2">
        <v>77</v>
      </c>
      <c r="G87" s="14" t="e">
        <f t="shared" si="27"/>
        <v>#REF!</v>
      </c>
      <c r="H87" s="14" t="e">
        <f t="shared" si="18"/>
        <v>#REF!</v>
      </c>
      <c r="I87" s="9" t="e">
        <f t="shared" si="19"/>
        <v>#REF!</v>
      </c>
      <c r="J87" s="9" t="e">
        <f t="shared" si="20"/>
        <v>#REF!</v>
      </c>
      <c r="K87" s="14" t="e">
        <f t="shared" si="21"/>
        <v>#REF!</v>
      </c>
      <c r="L87" s="9" t="e">
        <f>VLOOKUP(YEAR(G87),Справочники!$C$3:$I$33,7,FALSE)</f>
        <v>#REF!</v>
      </c>
      <c r="M87" s="5" t="e">
        <f>VLOOKUP(YEAR(G87),Справочники!$C$3:$D$33,2,FALSE)</f>
        <v>#REF!</v>
      </c>
      <c r="N87" s="5" t="e">
        <f t="shared" si="22"/>
        <v>#REF!</v>
      </c>
      <c r="O87" s="5" t="e">
        <f t="shared" si="28"/>
        <v>#REF!</v>
      </c>
      <c r="P87" s="5" t="e">
        <f t="shared" si="28"/>
        <v>#REF!</v>
      </c>
      <c r="Q87" s="5" t="e">
        <f t="shared" si="23"/>
        <v>#REF!</v>
      </c>
      <c r="R87" s="5" t="e">
        <f t="shared" si="24"/>
        <v>#REF!</v>
      </c>
      <c r="S87" s="5" t="e">
        <f t="shared" si="25"/>
        <v>#REF!</v>
      </c>
      <c r="T87" s="5" t="e">
        <f t="shared" si="26"/>
        <v>#REF!</v>
      </c>
      <c r="U87" s="5" t="e">
        <f t="shared" si="29"/>
        <v>#REF!</v>
      </c>
      <c r="V87" s="5" t="e">
        <f t="shared" si="16"/>
        <v>#REF!</v>
      </c>
      <c r="W87" s="5" t="e">
        <f t="shared" si="17"/>
        <v>#REF!</v>
      </c>
    </row>
    <row r="88" spans="2:23" x14ac:dyDescent="0.25">
      <c r="B88" s="4"/>
      <c r="D88" s="4"/>
      <c r="F88" s="2">
        <v>78</v>
      </c>
      <c r="G88" s="14" t="e">
        <f t="shared" si="27"/>
        <v>#REF!</v>
      </c>
      <c r="H88" s="14" t="e">
        <f t="shared" si="18"/>
        <v>#REF!</v>
      </c>
      <c r="I88" s="9" t="e">
        <f t="shared" si="19"/>
        <v>#REF!</v>
      </c>
      <c r="J88" s="9" t="e">
        <f t="shared" si="20"/>
        <v>#REF!</v>
      </c>
      <c r="K88" s="14" t="e">
        <f t="shared" si="21"/>
        <v>#REF!</v>
      </c>
      <c r="L88" s="9" t="e">
        <f>VLOOKUP(YEAR(G88),Справочники!$C$3:$I$33,7,FALSE)</f>
        <v>#REF!</v>
      </c>
      <c r="M88" s="5" t="e">
        <f>VLOOKUP(YEAR(G88),Справочники!$C$3:$D$33,2,FALSE)</f>
        <v>#REF!</v>
      </c>
      <c r="N88" s="5" t="e">
        <f t="shared" si="22"/>
        <v>#REF!</v>
      </c>
      <c r="O88" s="5" t="e">
        <f t="shared" si="28"/>
        <v>#REF!</v>
      </c>
      <c r="P88" s="5" t="e">
        <f t="shared" si="28"/>
        <v>#REF!</v>
      </c>
      <c r="Q88" s="5" t="e">
        <f t="shared" si="23"/>
        <v>#REF!</v>
      </c>
      <c r="R88" s="5" t="e">
        <f t="shared" si="24"/>
        <v>#REF!</v>
      </c>
      <c r="S88" s="5" t="e">
        <f t="shared" si="25"/>
        <v>#REF!</v>
      </c>
      <c r="T88" s="5" t="e">
        <f t="shared" si="26"/>
        <v>#REF!</v>
      </c>
      <c r="U88" s="5" t="e">
        <f t="shared" si="29"/>
        <v>#REF!</v>
      </c>
      <c r="V88" s="5" t="e">
        <f t="shared" si="16"/>
        <v>#REF!</v>
      </c>
      <c r="W88" s="5" t="e">
        <f t="shared" si="17"/>
        <v>#REF!</v>
      </c>
    </row>
    <row r="89" spans="2:23" x14ac:dyDescent="0.25">
      <c r="B89" s="4"/>
      <c r="D89" s="4"/>
      <c r="F89" s="2">
        <v>79</v>
      </c>
      <c r="G89" s="14" t="e">
        <f t="shared" si="27"/>
        <v>#REF!</v>
      </c>
      <c r="H89" s="14" t="e">
        <f t="shared" si="18"/>
        <v>#REF!</v>
      </c>
      <c r="I89" s="9" t="e">
        <f t="shared" si="19"/>
        <v>#REF!</v>
      </c>
      <c r="J89" s="9" t="e">
        <f t="shared" si="20"/>
        <v>#REF!</v>
      </c>
      <c r="K89" s="14" t="e">
        <f t="shared" si="21"/>
        <v>#REF!</v>
      </c>
      <c r="L89" s="9" t="e">
        <f>VLOOKUP(YEAR(G89),Справочники!$C$3:$I$33,7,FALSE)</f>
        <v>#REF!</v>
      </c>
      <c r="M89" s="5" t="e">
        <f>VLOOKUP(YEAR(G89),Справочники!$C$3:$D$33,2,FALSE)</f>
        <v>#REF!</v>
      </c>
      <c r="N89" s="5" t="e">
        <f t="shared" si="22"/>
        <v>#REF!</v>
      </c>
      <c r="O89" s="5" t="e">
        <f t="shared" si="28"/>
        <v>#REF!</v>
      </c>
      <c r="P89" s="5" t="e">
        <f t="shared" si="28"/>
        <v>#REF!</v>
      </c>
      <c r="Q89" s="5" t="e">
        <f t="shared" si="23"/>
        <v>#REF!</v>
      </c>
      <c r="R89" s="5" t="e">
        <f t="shared" si="24"/>
        <v>#REF!</v>
      </c>
      <c r="S89" s="5" t="e">
        <f t="shared" si="25"/>
        <v>#REF!</v>
      </c>
      <c r="T89" s="5" t="e">
        <f t="shared" si="26"/>
        <v>#REF!</v>
      </c>
      <c r="U89" s="5" t="e">
        <f t="shared" si="29"/>
        <v>#REF!</v>
      </c>
      <c r="V89" s="5" t="e">
        <f t="shared" si="16"/>
        <v>#REF!</v>
      </c>
      <c r="W89" s="5" t="e">
        <f t="shared" si="17"/>
        <v>#REF!</v>
      </c>
    </row>
    <row r="90" spans="2:23" x14ac:dyDescent="0.25">
      <c r="B90" s="4"/>
      <c r="D90" s="4"/>
      <c r="F90" s="2">
        <v>80</v>
      </c>
      <c r="G90" s="14" t="e">
        <f t="shared" si="27"/>
        <v>#REF!</v>
      </c>
      <c r="H90" s="14" t="e">
        <f t="shared" si="18"/>
        <v>#REF!</v>
      </c>
      <c r="I90" s="9" t="e">
        <f t="shared" si="19"/>
        <v>#REF!</v>
      </c>
      <c r="J90" s="9" t="e">
        <f t="shared" si="20"/>
        <v>#REF!</v>
      </c>
      <c r="K90" s="14" t="e">
        <f t="shared" si="21"/>
        <v>#REF!</v>
      </c>
      <c r="L90" s="9" t="e">
        <f>VLOOKUP(YEAR(G90),Справочники!$C$3:$I$33,7,FALSE)</f>
        <v>#REF!</v>
      </c>
      <c r="M90" s="5" t="e">
        <f>VLOOKUP(YEAR(G90),Справочники!$C$3:$D$33,2,FALSE)</f>
        <v>#REF!</v>
      </c>
      <c r="N90" s="5" t="e">
        <f t="shared" si="22"/>
        <v>#REF!</v>
      </c>
      <c r="O90" s="5" t="e">
        <f t="shared" si="28"/>
        <v>#REF!</v>
      </c>
      <c r="P90" s="5" t="e">
        <f t="shared" si="28"/>
        <v>#REF!</v>
      </c>
      <c r="Q90" s="5" t="e">
        <f t="shared" si="23"/>
        <v>#REF!</v>
      </c>
      <c r="R90" s="5" t="e">
        <f t="shared" si="24"/>
        <v>#REF!</v>
      </c>
      <c r="S90" s="5" t="e">
        <f t="shared" si="25"/>
        <v>#REF!</v>
      </c>
      <c r="T90" s="5" t="e">
        <f t="shared" si="26"/>
        <v>#REF!</v>
      </c>
      <c r="U90" s="5" t="e">
        <f t="shared" si="29"/>
        <v>#REF!</v>
      </c>
      <c r="V90" s="5" t="e">
        <f t="shared" si="16"/>
        <v>#REF!</v>
      </c>
      <c r="W90" s="5" t="e">
        <f t="shared" si="17"/>
        <v>#REF!</v>
      </c>
    </row>
    <row r="91" spans="2:23" x14ac:dyDescent="0.25">
      <c r="B91" s="4"/>
      <c r="D91" s="4"/>
      <c r="F91" s="2">
        <v>81</v>
      </c>
      <c r="G91" s="14" t="e">
        <f t="shared" si="27"/>
        <v>#REF!</v>
      </c>
      <c r="H91" s="14" t="e">
        <f t="shared" si="18"/>
        <v>#REF!</v>
      </c>
      <c r="I91" s="9" t="e">
        <f t="shared" si="19"/>
        <v>#REF!</v>
      </c>
      <c r="J91" s="9" t="e">
        <f t="shared" si="20"/>
        <v>#REF!</v>
      </c>
      <c r="K91" s="14" t="e">
        <f t="shared" si="21"/>
        <v>#REF!</v>
      </c>
      <c r="L91" s="9" t="e">
        <f>VLOOKUP(YEAR(G91),Справочники!$C$3:$I$33,7,FALSE)</f>
        <v>#REF!</v>
      </c>
      <c r="M91" s="5" t="e">
        <f>VLOOKUP(YEAR(G91),Справочники!$C$3:$D$33,2,FALSE)</f>
        <v>#REF!</v>
      </c>
      <c r="N91" s="5" t="e">
        <f t="shared" si="22"/>
        <v>#REF!</v>
      </c>
      <c r="O91" s="5" t="e">
        <f t="shared" si="28"/>
        <v>#REF!</v>
      </c>
      <c r="P91" s="5" t="e">
        <f t="shared" si="28"/>
        <v>#REF!</v>
      </c>
      <c r="Q91" s="5" t="e">
        <f t="shared" si="23"/>
        <v>#REF!</v>
      </c>
      <c r="R91" s="5" t="e">
        <f t="shared" si="24"/>
        <v>#REF!</v>
      </c>
      <c r="S91" s="5" t="e">
        <f t="shared" si="25"/>
        <v>#REF!</v>
      </c>
      <c r="T91" s="5" t="e">
        <f t="shared" si="26"/>
        <v>#REF!</v>
      </c>
      <c r="U91" s="5" t="e">
        <f t="shared" si="29"/>
        <v>#REF!</v>
      </c>
      <c r="V91" s="5" t="e">
        <f t="shared" si="16"/>
        <v>#REF!</v>
      </c>
      <c r="W91" s="5" t="e">
        <f t="shared" si="17"/>
        <v>#REF!</v>
      </c>
    </row>
    <row r="92" spans="2:23" x14ac:dyDescent="0.25">
      <c r="B92" s="4"/>
      <c r="D92" s="4"/>
      <c r="F92" s="2">
        <v>82</v>
      </c>
      <c r="G92" s="14" t="e">
        <f t="shared" si="27"/>
        <v>#REF!</v>
      </c>
      <c r="H92" s="14" t="e">
        <f t="shared" si="18"/>
        <v>#REF!</v>
      </c>
      <c r="I92" s="9" t="e">
        <f t="shared" si="19"/>
        <v>#REF!</v>
      </c>
      <c r="J92" s="9" t="e">
        <f t="shared" si="20"/>
        <v>#REF!</v>
      </c>
      <c r="K92" s="14" t="e">
        <f t="shared" si="21"/>
        <v>#REF!</v>
      </c>
      <c r="L92" s="9" t="e">
        <f>VLOOKUP(YEAR(G92),Справочники!$C$3:$I$33,7,FALSE)</f>
        <v>#REF!</v>
      </c>
      <c r="M92" s="5" t="e">
        <f>VLOOKUP(YEAR(G92),Справочники!$C$3:$D$33,2,FALSE)</f>
        <v>#REF!</v>
      </c>
      <c r="N92" s="5" t="e">
        <f t="shared" si="22"/>
        <v>#REF!</v>
      </c>
      <c r="O92" s="5" t="e">
        <f t="shared" si="28"/>
        <v>#REF!</v>
      </c>
      <c r="P92" s="5" t="e">
        <f t="shared" si="28"/>
        <v>#REF!</v>
      </c>
      <c r="Q92" s="5" t="e">
        <f t="shared" si="23"/>
        <v>#REF!</v>
      </c>
      <c r="R92" s="5" t="e">
        <f t="shared" si="24"/>
        <v>#REF!</v>
      </c>
      <c r="S92" s="5" t="e">
        <f t="shared" si="25"/>
        <v>#REF!</v>
      </c>
      <c r="T92" s="5" t="e">
        <f t="shared" si="26"/>
        <v>#REF!</v>
      </c>
      <c r="U92" s="5" t="e">
        <f t="shared" si="29"/>
        <v>#REF!</v>
      </c>
      <c r="V92" s="5" t="e">
        <f t="shared" si="16"/>
        <v>#REF!</v>
      </c>
      <c r="W92" s="5" t="e">
        <f t="shared" si="17"/>
        <v>#REF!</v>
      </c>
    </row>
    <row r="93" spans="2:23" x14ac:dyDescent="0.25">
      <c r="B93" s="4"/>
      <c r="D93" s="4"/>
      <c r="F93" s="2">
        <v>83</v>
      </c>
      <c r="G93" s="14" t="e">
        <f t="shared" si="27"/>
        <v>#REF!</v>
      </c>
      <c r="H93" s="14" t="e">
        <f t="shared" si="18"/>
        <v>#REF!</v>
      </c>
      <c r="I93" s="9" t="e">
        <f t="shared" si="19"/>
        <v>#REF!</v>
      </c>
      <c r="J93" s="9" t="e">
        <f t="shared" si="20"/>
        <v>#REF!</v>
      </c>
      <c r="K93" s="14" t="e">
        <f t="shared" si="21"/>
        <v>#REF!</v>
      </c>
      <c r="L93" s="9" t="e">
        <f>VLOOKUP(YEAR(G93),Справочники!$C$3:$I$33,7,FALSE)</f>
        <v>#REF!</v>
      </c>
      <c r="M93" s="5" t="e">
        <f>VLOOKUP(YEAR(G93),Справочники!$C$3:$D$33,2,FALSE)</f>
        <v>#REF!</v>
      </c>
      <c r="N93" s="5" t="e">
        <f t="shared" si="22"/>
        <v>#REF!</v>
      </c>
      <c r="O93" s="5" t="e">
        <f t="shared" si="28"/>
        <v>#REF!</v>
      </c>
      <c r="P93" s="5" t="e">
        <f t="shared" si="28"/>
        <v>#REF!</v>
      </c>
      <c r="Q93" s="5" t="e">
        <f t="shared" si="23"/>
        <v>#REF!</v>
      </c>
      <c r="R93" s="5" t="e">
        <f t="shared" si="24"/>
        <v>#REF!</v>
      </c>
      <c r="S93" s="5" t="e">
        <f t="shared" si="25"/>
        <v>#REF!</v>
      </c>
      <c r="T93" s="5" t="e">
        <f t="shared" si="26"/>
        <v>#REF!</v>
      </c>
      <c r="U93" s="5" t="e">
        <f t="shared" si="29"/>
        <v>#REF!</v>
      </c>
      <c r="V93" s="5" t="e">
        <f t="shared" si="16"/>
        <v>#REF!</v>
      </c>
      <c r="W93" s="5" t="e">
        <f t="shared" si="17"/>
        <v>#REF!</v>
      </c>
    </row>
    <row r="94" spans="2:23" x14ac:dyDescent="0.25">
      <c r="B94" s="4"/>
      <c r="D94" s="4"/>
      <c r="F94" s="2">
        <v>84</v>
      </c>
      <c r="G94" s="14" t="e">
        <f t="shared" si="27"/>
        <v>#REF!</v>
      </c>
      <c r="H94" s="14" t="e">
        <f t="shared" si="18"/>
        <v>#REF!</v>
      </c>
      <c r="I94" s="9" t="e">
        <f t="shared" si="19"/>
        <v>#REF!</v>
      </c>
      <c r="J94" s="9" t="e">
        <f t="shared" si="20"/>
        <v>#REF!</v>
      </c>
      <c r="K94" s="14" t="e">
        <f t="shared" si="21"/>
        <v>#REF!</v>
      </c>
      <c r="L94" s="9" t="e">
        <f>VLOOKUP(YEAR(G94),Справочники!$C$3:$I$33,7,FALSE)</f>
        <v>#REF!</v>
      </c>
      <c r="M94" s="5" t="e">
        <f>VLOOKUP(YEAR(G94),Справочники!$C$3:$D$33,2,FALSE)</f>
        <v>#REF!</v>
      </c>
      <c r="N94" s="5" t="e">
        <f t="shared" si="22"/>
        <v>#REF!</v>
      </c>
      <c r="O94" s="5" t="e">
        <f t="shared" si="28"/>
        <v>#REF!</v>
      </c>
      <c r="P94" s="5" t="e">
        <f t="shared" si="28"/>
        <v>#REF!</v>
      </c>
      <c r="Q94" s="5" t="e">
        <f t="shared" si="23"/>
        <v>#REF!</v>
      </c>
      <c r="R94" s="5" t="e">
        <f t="shared" si="24"/>
        <v>#REF!</v>
      </c>
      <c r="S94" s="5" t="e">
        <f t="shared" si="25"/>
        <v>#REF!</v>
      </c>
      <c r="T94" s="5" t="e">
        <f t="shared" si="26"/>
        <v>#REF!</v>
      </c>
      <c r="U94" s="5" t="e">
        <f t="shared" si="29"/>
        <v>#REF!</v>
      </c>
      <c r="V94" s="5" t="e">
        <f t="shared" si="16"/>
        <v>#REF!</v>
      </c>
      <c r="W94" s="5" t="e">
        <f t="shared" si="17"/>
        <v>#REF!</v>
      </c>
    </row>
    <row r="95" spans="2:23" x14ac:dyDescent="0.25">
      <c r="B95" s="4"/>
      <c r="D95" s="4"/>
      <c r="F95" s="2">
        <v>85</v>
      </c>
      <c r="G95" s="14" t="e">
        <f t="shared" si="27"/>
        <v>#REF!</v>
      </c>
      <c r="H95" s="14" t="e">
        <f t="shared" si="18"/>
        <v>#REF!</v>
      </c>
      <c r="I95" s="9" t="e">
        <f t="shared" si="19"/>
        <v>#REF!</v>
      </c>
      <c r="J95" s="9" t="e">
        <f t="shared" si="20"/>
        <v>#REF!</v>
      </c>
      <c r="K95" s="14" t="e">
        <f t="shared" si="21"/>
        <v>#REF!</v>
      </c>
      <c r="L95" s="9" t="e">
        <f>VLOOKUP(YEAR(G95),Справочники!$C$3:$I$33,7,FALSE)</f>
        <v>#REF!</v>
      </c>
      <c r="M95" s="5" t="e">
        <f>VLOOKUP(YEAR(G95),Справочники!$C$3:$D$33,2,FALSE)</f>
        <v>#REF!</v>
      </c>
      <c r="N95" s="5" t="e">
        <f t="shared" si="22"/>
        <v>#REF!</v>
      </c>
      <c r="O95" s="5" t="e">
        <f t="shared" si="28"/>
        <v>#REF!</v>
      </c>
      <c r="P95" s="5" t="e">
        <f t="shared" si="28"/>
        <v>#REF!</v>
      </c>
      <c r="Q95" s="5" t="e">
        <f t="shared" si="23"/>
        <v>#REF!</v>
      </c>
      <c r="R95" s="5" t="e">
        <f t="shared" si="24"/>
        <v>#REF!</v>
      </c>
      <c r="S95" s="5" t="e">
        <f t="shared" si="25"/>
        <v>#REF!</v>
      </c>
      <c r="T95" s="5" t="e">
        <f t="shared" si="26"/>
        <v>#REF!</v>
      </c>
      <c r="U95" s="5" t="e">
        <f t="shared" si="29"/>
        <v>#REF!</v>
      </c>
      <c r="V95" s="5" t="e">
        <f t="shared" si="16"/>
        <v>#REF!</v>
      </c>
      <c r="W95" s="5" t="e">
        <f t="shared" si="17"/>
        <v>#REF!</v>
      </c>
    </row>
    <row r="96" spans="2:23" x14ac:dyDescent="0.25">
      <c r="B96" s="4"/>
      <c r="D96" s="4"/>
      <c r="F96" s="2">
        <v>86</v>
      </c>
      <c r="G96" s="14" t="e">
        <f t="shared" si="27"/>
        <v>#REF!</v>
      </c>
      <c r="H96" s="14" t="e">
        <f t="shared" si="18"/>
        <v>#REF!</v>
      </c>
      <c r="I96" s="9" t="e">
        <f t="shared" si="19"/>
        <v>#REF!</v>
      </c>
      <c r="J96" s="9" t="e">
        <f t="shared" si="20"/>
        <v>#REF!</v>
      </c>
      <c r="K96" s="14" t="e">
        <f t="shared" si="21"/>
        <v>#REF!</v>
      </c>
      <c r="L96" s="9" t="e">
        <f>VLOOKUP(YEAR(G96),Справочники!$C$3:$I$33,7,FALSE)</f>
        <v>#REF!</v>
      </c>
      <c r="M96" s="5" t="e">
        <f>VLOOKUP(YEAR(G96),Справочники!$C$3:$D$33,2,FALSE)</f>
        <v>#REF!</v>
      </c>
      <c r="N96" s="5" t="e">
        <f t="shared" si="22"/>
        <v>#REF!</v>
      </c>
      <c r="O96" s="5" t="e">
        <f t="shared" si="28"/>
        <v>#REF!</v>
      </c>
      <c r="P96" s="5" t="e">
        <f t="shared" si="28"/>
        <v>#REF!</v>
      </c>
      <c r="Q96" s="5" t="e">
        <f t="shared" si="23"/>
        <v>#REF!</v>
      </c>
      <c r="R96" s="5" t="e">
        <f t="shared" si="24"/>
        <v>#REF!</v>
      </c>
      <c r="S96" s="5" t="e">
        <f t="shared" si="25"/>
        <v>#REF!</v>
      </c>
      <c r="T96" s="5" t="e">
        <f t="shared" si="26"/>
        <v>#REF!</v>
      </c>
      <c r="U96" s="5" t="e">
        <f t="shared" si="29"/>
        <v>#REF!</v>
      </c>
      <c r="V96" s="5" t="e">
        <f t="shared" si="16"/>
        <v>#REF!</v>
      </c>
      <c r="W96" s="5" t="e">
        <f t="shared" si="17"/>
        <v>#REF!</v>
      </c>
    </row>
    <row r="97" spans="2:23" x14ac:dyDescent="0.25">
      <c r="B97" s="4"/>
      <c r="D97" s="4"/>
      <c r="F97" s="2">
        <v>87</v>
      </c>
      <c r="G97" s="14" t="e">
        <f t="shared" si="27"/>
        <v>#REF!</v>
      </c>
      <c r="H97" s="14" t="e">
        <f t="shared" si="18"/>
        <v>#REF!</v>
      </c>
      <c r="I97" s="9" t="e">
        <f t="shared" si="19"/>
        <v>#REF!</v>
      </c>
      <c r="J97" s="9" t="e">
        <f t="shared" si="20"/>
        <v>#REF!</v>
      </c>
      <c r="K97" s="14" t="e">
        <f t="shared" si="21"/>
        <v>#REF!</v>
      </c>
      <c r="L97" s="9" t="e">
        <f>VLOOKUP(YEAR(G97),Справочники!$C$3:$I$33,7,FALSE)</f>
        <v>#REF!</v>
      </c>
      <c r="M97" s="5" t="e">
        <f>VLOOKUP(YEAR(G97),Справочники!$C$3:$D$33,2,FALSE)</f>
        <v>#REF!</v>
      </c>
      <c r="N97" s="5" t="e">
        <f t="shared" si="22"/>
        <v>#REF!</v>
      </c>
      <c r="O97" s="5" t="e">
        <f t="shared" si="28"/>
        <v>#REF!</v>
      </c>
      <c r="P97" s="5" t="e">
        <f t="shared" si="28"/>
        <v>#REF!</v>
      </c>
      <c r="Q97" s="5" t="e">
        <f t="shared" si="23"/>
        <v>#REF!</v>
      </c>
      <c r="R97" s="5" t="e">
        <f t="shared" si="24"/>
        <v>#REF!</v>
      </c>
      <c r="S97" s="5" t="e">
        <f t="shared" si="25"/>
        <v>#REF!</v>
      </c>
      <c r="T97" s="5" t="e">
        <f t="shared" si="26"/>
        <v>#REF!</v>
      </c>
      <c r="U97" s="5" t="e">
        <f t="shared" si="29"/>
        <v>#REF!</v>
      </c>
      <c r="V97" s="5" t="e">
        <f t="shared" si="16"/>
        <v>#REF!</v>
      </c>
      <c r="W97" s="5" t="e">
        <f t="shared" si="17"/>
        <v>#REF!</v>
      </c>
    </row>
    <row r="98" spans="2:23" x14ac:dyDescent="0.25">
      <c r="B98" s="4"/>
      <c r="D98" s="4"/>
      <c r="F98" s="2">
        <v>88</v>
      </c>
      <c r="G98" s="14" t="e">
        <f t="shared" si="27"/>
        <v>#REF!</v>
      </c>
      <c r="H98" s="14" t="e">
        <f t="shared" si="18"/>
        <v>#REF!</v>
      </c>
      <c r="I98" s="9" t="e">
        <f t="shared" si="19"/>
        <v>#REF!</v>
      </c>
      <c r="J98" s="9" t="e">
        <f t="shared" si="20"/>
        <v>#REF!</v>
      </c>
      <c r="K98" s="14" t="e">
        <f t="shared" si="21"/>
        <v>#REF!</v>
      </c>
      <c r="L98" s="9" t="e">
        <f>VLOOKUP(YEAR(G98),Справочники!$C$3:$I$33,7,FALSE)</f>
        <v>#REF!</v>
      </c>
      <c r="M98" s="5" t="e">
        <f>VLOOKUP(YEAR(G98),Справочники!$C$3:$D$33,2,FALSE)</f>
        <v>#REF!</v>
      </c>
      <c r="N98" s="5" t="e">
        <f t="shared" si="22"/>
        <v>#REF!</v>
      </c>
      <c r="O98" s="5" t="e">
        <f t="shared" si="28"/>
        <v>#REF!</v>
      </c>
      <c r="P98" s="5" t="e">
        <f t="shared" si="28"/>
        <v>#REF!</v>
      </c>
      <c r="Q98" s="5" t="e">
        <f t="shared" si="23"/>
        <v>#REF!</v>
      </c>
      <c r="R98" s="5" t="e">
        <f t="shared" si="24"/>
        <v>#REF!</v>
      </c>
      <c r="S98" s="5" t="e">
        <f t="shared" si="25"/>
        <v>#REF!</v>
      </c>
      <c r="T98" s="5" t="e">
        <f t="shared" si="26"/>
        <v>#REF!</v>
      </c>
      <c r="U98" s="5" t="e">
        <f t="shared" si="29"/>
        <v>#REF!</v>
      </c>
      <c r="V98" s="5" t="e">
        <f t="shared" si="16"/>
        <v>#REF!</v>
      </c>
      <c r="W98" s="5" t="e">
        <f t="shared" si="17"/>
        <v>#REF!</v>
      </c>
    </row>
    <row r="99" spans="2:23" x14ac:dyDescent="0.25">
      <c r="B99" s="4"/>
      <c r="D99" s="4"/>
      <c r="F99" s="2">
        <v>89</v>
      </c>
      <c r="G99" s="14" t="e">
        <f t="shared" si="27"/>
        <v>#REF!</v>
      </c>
      <c r="H99" s="14" t="e">
        <f t="shared" si="18"/>
        <v>#REF!</v>
      </c>
      <c r="I99" s="9" t="e">
        <f t="shared" si="19"/>
        <v>#REF!</v>
      </c>
      <c r="J99" s="9" t="e">
        <f t="shared" si="20"/>
        <v>#REF!</v>
      </c>
      <c r="K99" s="14" t="e">
        <f t="shared" si="21"/>
        <v>#REF!</v>
      </c>
      <c r="L99" s="9" t="e">
        <f>VLOOKUP(YEAR(G99),Справочники!$C$3:$I$33,7,FALSE)</f>
        <v>#REF!</v>
      </c>
      <c r="M99" s="5" t="e">
        <f>VLOOKUP(YEAR(G99),Справочники!$C$3:$D$33,2,FALSE)</f>
        <v>#REF!</v>
      </c>
      <c r="N99" s="5" t="e">
        <f t="shared" si="22"/>
        <v>#REF!</v>
      </c>
      <c r="O99" s="5" t="e">
        <f t="shared" si="28"/>
        <v>#REF!</v>
      </c>
      <c r="P99" s="5" t="e">
        <f t="shared" si="28"/>
        <v>#REF!</v>
      </c>
      <c r="Q99" s="5" t="e">
        <f t="shared" si="23"/>
        <v>#REF!</v>
      </c>
      <c r="R99" s="5" t="e">
        <f t="shared" si="24"/>
        <v>#REF!</v>
      </c>
      <c r="S99" s="5" t="e">
        <f t="shared" si="25"/>
        <v>#REF!</v>
      </c>
      <c r="T99" s="5" t="e">
        <f t="shared" si="26"/>
        <v>#REF!</v>
      </c>
      <c r="U99" s="5" t="e">
        <f t="shared" si="29"/>
        <v>#REF!</v>
      </c>
      <c r="V99" s="5" t="e">
        <f t="shared" si="16"/>
        <v>#REF!</v>
      </c>
      <c r="W99" s="5" t="e">
        <f t="shared" si="17"/>
        <v>#REF!</v>
      </c>
    </row>
    <row r="100" spans="2:23" x14ac:dyDescent="0.25">
      <c r="B100" s="4"/>
      <c r="D100" s="4"/>
      <c r="F100" s="2">
        <v>90</v>
      </c>
      <c r="G100" s="14" t="e">
        <f t="shared" si="27"/>
        <v>#REF!</v>
      </c>
      <c r="H100" s="14" t="e">
        <f t="shared" si="18"/>
        <v>#REF!</v>
      </c>
      <c r="I100" s="9" t="e">
        <f t="shared" si="19"/>
        <v>#REF!</v>
      </c>
      <c r="J100" s="9" t="e">
        <f t="shared" si="20"/>
        <v>#REF!</v>
      </c>
      <c r="K100" s="14" t="e">
        <f t="shared" si="21"/>
        <v>#REF!</v>
      </c>
      <c r="L100" s="9" t="e">
        <f>VLOOKUP(YEAR(G100),Справочники!$C$3:$I$33,7,FALSE)</f>
        <v>#REF!</v>
      </c>
      <c r="M100" s="5" t="e">
        <f>VLOOKUP(YEAR(G100),Справочники!$C$3:$D$33,2,FALSE)</f>
        <v>#REF!</v>
      </c>
      <c r="N100" s="5" t="e">
        <f t="shared" si="22"/>
        <v>#REF!</v>
      </c>
      <c r="O100" s="5" t="e">
        <f t="shared" si="28"/>
        <v>#REF!</v>
      </c>
      <c r="P100" s="5" t="e">
        <f t="shared" si="28"/>
        <v>#REF!</v>
      </c>
      <c r="Q100" s="5" t="e">
        <f t="shared" si="23"/>
        <v>#REF!</v>
      </c>
      <c r="R100" s="5" t="e">
        <f t="shared" si="24"/>
        <v>#REF!</v>
      </c>
      <c r="S100" s="5" t="e">
        <f t="shared" si="25"/>
        <v>#REF!</v>
      </c>
      <c r="T100" s="5" t="e">
        <f t="shared" si="26"/>
        <v>#REF!</v>
      </c>
      <c r="U100" s="5" t="e">
        <f t="shared" si="29"/>
        <v>#REF!</v>
      </c>
      <c r="V100" s="5" t="e">
        <f t="shared" si="16"/>
        <v>#REF!</v>
      </c>
      <c r="W100" s="5" t="e">
        <f t="shared" si="17"/>
        <v>#REF!</v>
      </c>
    </row>
    <row r="101" spans="2:23" x14ac:dyDescent="0.25">
      <c r="B101" s="4"/>
      <c r="D101" s="4"/>
      <c r="F101" s="2">
        <v>91</v>
      </c>
      <c r="G101" s="14" t="e">
        <f t="shared" si="27"/>
        <v>#REF!</v>
      </c>
      <c r="H101" s="14" t="e">
        <f t="shared" si="18"/>
        <v>#REF!</v>
      </c>
      <c r="I101" s="9" t="e">
        <f t="shared" si="19"/>
        <v>#REF!</v>
      </c>
      <c r="J101" s="9" t="e">
        <f t="shared" si="20"/>
        <v>#REF!</v>
      </c>
      <c r="K101" s="14" t="e">
        <f t="shared" si="21"/>
        <v>#REF!</v>
      </c>
      <c r="L101" s="9" t="e">
        <f>VLOOKUP(YEAR(G101),Справочники!$C$3:$I$33,7,FALSE)</f>
        <v>#REF!</v>
      </c>
      <c r="M101" s="5" t="e">
        <f>VLOOKUP(YEAR(G101),Справочники!$C$3:$D$33,2,FALSE)</f>
        <v>#REF!</v>
      </c>
      <c r="N101" s="5" t="e">
        <f t="shared" si="22"/>
        <v>#REF!</v>
      </c>
      <c r="O101" s="5" t="e">
        <f t="shared" si="28"/>
        <v>#REF!</v>
      </c>
      <c r="P101" s="5" t="e">
        <f t="shared" si="28"/>
        <v>#REF!</v>
      </c>
      <c r="Q101" s="5" t="e">
        <f t="shared" si="23"/>
        <v>#REF!</v>
      </c>
      <c r="R101" s="5" t="e">
        <f t="shared" si="24"/>
        <v>#REF!</v>
      </c>
      <c r="S101" s="5" t="e">
        <f t="shared" si="25"/>
        <v>#REF!</v>
      </c>
      <c r="T101" s="5" t="e">
        <f t="shared" si="26"/>
        <v>#REF!</v>
      </c>
      <c r="U101" s="5" t="e">
        <f t="shared" si="29"/>
        <v>#REF!</v>
      </c>
      <c r="V101" s="5" t="e">
        <f t="shared" si="16"/>
        <v>#REF!</v>
      </c>
      <c r="W101" s="5" t="e">
        <f t="shared" si="17"/>
        <v>#REF!</v>
      </c>
    </row>
    <row r="102" spans="2:23" x14ac:dyDescent="0.25">
      <c r="B102" s="4"/>
      <c r="D102" s="4"/>
      <c r="F102" s="2">
        <v>92</v>
      </c>
      <c r="G102" s="14" t="e">
        <f t="shared" si="27"/>
        <v>#REF!</v>
      </c>
      <c r="H102" s="14" t="e">
        <f t="shared" si="18"/>
        <v>#REF!</v>
      </c>
      <c r="I102" s="9" t="e">
        <f t="shared" si="19"/>
        <v>#REF!</v>
      </c>
      <c r="J102" s="9" t="e">
        <f t="shared" si="20"/>
        <v>#REF!</v>
      </c>
      <c r="K102" s="14" t="e">
        <f t="shared" si="21"/>
        <v>#REF!</v>
      </c>
      <c r="L102" s="9" t="e">
        <f>VLOOKUP(YEAR(G102),Справочники!$C$3:$I$33,7,FALSE)</f>
        <v>#REF!</v>
      </c>
      <c r="M102" s="5" t="e">
        <f>VLOOKUP(YEAR(G102),Справочники!$C$3:$D$33,2,FALSE)</f>
        <v>#REF!</v>
      </c>
      <c r="N102" s="5" t="e">
        <f t="shared" si="22"/>
        <v>#REF!</v>
      </c>
      <c r="O102" s="5" t="e">
        <f t="shared" si="28"/>
        <v>#REF!</v>
      </c>
      <c r="P102" s="5" t="e">
        <f t="shared" si="28"/>
        <v>#REF!</v>
      </c>
      <c r="Q102" s="5" t="e">
        <f t="shared" si="23"/>
        <v>#REF!</v>
      </c>
      <c r="R102" s="5" t="e">
        <f t="shared" si="24"/>
        <v>#REF!</v>
      </c>
      <c r="S102" s="5" t="e">
        <f t="shared" si="25"/>
        <v>#REF!</v>
      </c>
      <c r="T102" s="5" t="e">
        <f t="shared" si="26"/>
        <v>#REF!</v>
      </c>
      <c r="U102" s="5" t="e">
        <f t="shared" si="29"/>
        <v>#REF!</v>
      </c>
      <c r="V102" s="5" t="e">
        <f t="shared" si="16"/>
        <v>#REF!</v>
      </c>
      <c r="W102" s="5" t="e">
        <f t="shared" si="17"/>
        <v>#REF!</v>
      </c>
    </row>
    <row r="103" spans="2:23" x14ac:dyDescent="0.25">
      <c r="B103" s="4"/>
      <c r="D103" s="4"/>
      <c r="F103" s="2">
        <v>93</v>
      </c>
      <c r="G103" s="14" t="e">
        <f t="shared" si="27"/>
        <v>#REF!</v>
      </c>
      <c r="H103" s="14" t="e">
        <f t="shared" si="18"/>
        <v>#REF!</v>
      </c>
      <c r="I103" s="9" t="e">
        <f t="shared" si="19"/>
        <v>#REF!</v>
      </c>
      <c r="J103" s="9" t="e">
        <f t="shared" si="20"/>
        <v>#REF!</v>
      </c>
      <c r="K103" s="14" t="e">
        <f t="shared" si="21"/>
        <v>#REF!</v>
      </c>
      <c r="L103" s="9" t="e">
        <f>VLOOKUP(YEAR(G103),Справочники!$C$3:$I$33,7,FALSE)</f>
        <v>#REF!</v>
      </c>
      <c r="M103" s="5" t="e">
        <f>VLOOKUP(YEAR(G103),Справочники!$C$3:$D$33,2,FALSE)</f>
        <v>#REF!</v>
      </c>
      <c r="N103" s="5" t="e">
        <f t="shared" si="22"/>
        <v>#REF!</v>
      </c>
      <c r="O103" s="5" t="e">
        <f t="shared" si="28"/>
        <v>#REF!</v>
      </c>
      <c r="P103" s="5" t="e">
        <f t="shared" si="28"/>
        <v>#REF!</v>
      </c>
      <c r="Q103" s="5" t="e">
        <f t="shared" si="23"/>
        <v>#REF!</v>
      </c>
      <c r="R103" s="5" t="e">
        <f t="shared" si="24"/>
        <v>#REF!</v>
      </c>
      <c r="S103" s="5" t="e">
        <f t="shared" si="25"/>
        <v>#REF!</v>
      </c>
      <c r="T103" s="5" t="e">
        <f t="shared" si="26"/>
        <v>#REF!</v>
      </c>
      <c r="U103" s="5" t="e">
        <f t="shared" si="29"/>
        <v>#REF!</v>
      </c>
      <c r="V103" s="5" t="e">
        <f t="shared" si="16"/>
        <v>#REF!</v>
      </c>
      <c r="W103" s="5" t="e">
        <f t="shared" si="17"/>
        <v>#REF!</v>
      </c>
    </row>
    <row r="104" spans="2:23" x14ac:dyDescent="0.25">
      <c r="B104" s="4"/>
      <c r="D104" s="4"/>
      <c r="F104" s="2">
        <v>94</v>
      </c>
      <c r="G104" s="14" t="e">
        <f t="shared" si="27"/>
        <v>#REF!</v>
      </c>
      <c r="H104" s="14" t="e">
        <f t="shared" si="18"/>
        <v>#REF!</v>
      </c>
      <c r="I104" s="9" t="e">
        <f t="shared" si="19"/>
        <v>#REF!</v>
      </c>
      <c r="J104" s="9" t="e">
        <f t="shared" si="20"/>
        <v>#REF!</v>
      </c>
      <c r="K104" s="14" t="e">
        <f t="shared" si="21"/>
        <v>#REF!</v>
      </c>
      <c r="L104" s="9" t="e">
        <f>VLOOKUP(YEAR(G104),Справочники!$C$3:$I$33,7,FALSE)</f>
        <v>#REF!</v>
      </c>
      <c r="M104" s="5" t="e">
        <f>VLOOKUP(YEAR(G104),Справочники!$C$3:$D$33,2,FALSE)</f>
        <v>#REF!</v>
      </c>
      <c r="N104" s="5" t="e">
        <f t="shared" si="22"/>
        <v>#REF!</v>
      </c>
      <c r="O104" s="5" t="e">
        <f t="shared" si="28"/>
        <v>#REF!</v>
      </c>
      <c r="P104" s="5" t="e">
        <f t="shared" si="28"/>
        <v>#REF!</v>
      </c>
      <c r="Q104" s="5" t="e">
        <f t="shared" si="23"/>
        <v>#REF!</v>
      </c>
      <c r="R104" s="5" t="e">
        <f t="shared" si="24"/>
        <v>#REF!</v>
      </c>
      <c r="S104" s="5" t="e">
        <f t="shared" si="25"/>
        <v>#REF!</v>
      </c>
      <c r="T104" s="5" t="e">
        <f t="shared" si="26"/>
        <v>#REF!</v>
      </c>
      <c r="U104" s="5" t="e">
        <f t="shared" si="29"/>
        <v>#REF!</v>
      </c>
      <c r="V104" s="5" t="e">
        <f t="shared" si="16"/>
        <v>#REF!</v>
      </c>
      <c r="W104" s="5" t="e">
        <f t="shared" si="17"/>
        <v>#REF!</v>
      </c>
    </row>
    <row r="105" spans="2:23" x14ac:dyDescent="0.25">
      <c r="B105" s="4"/>
      <c r="D105" s="4"/>
      <c r="F105" s="2">
        <v>95</v>
      </c>
      <c r="G105" s="14" t="e">
        <f t="shared" si="27"/>
        <v>#REF!</v>
      </c>
      <c r="H105" s="14" t="e">
        <f t="shared" si="18"/>
        <v>#REF!</v>
      </c>
      <c r="I105" s="9" t="e">
        <f t="shared" si="19"/>
        <v>#REF!</v>
      </c>
      <c r="J105" s="9" t="e">
        <f t="shared" si="20"/>
        <v>#REF!</v>
      </c>
      <c r="K105" s="14" t="e">
        <f t="shared" si="21"/>
        <v>#REF!</v>
      </c>
      <c r="L105" s="9" t="e">
        <f>VLOOKUP(YEAR(G105),Справочники!$C$3:$I$33,7,FALSE)</f>
        <v>#REF!</v>
      </c>
      <c r="M105" s="5" t="e">
        <f>VLOOKUP(YEAR(G105),Справочники!$C$3:$D$33,2,FALSE)</f>
        <v>#REF!</v>
      </c>
      <c r="N105" s="5" t="e">
        <f t="shared" si="22"/>
        <v>#REF!</v>
      </c>
      <c r="O105" s="5" t="e">
        <f t="shared" si="28"/>
        <v>#REF!</v>
      </c>
      <c r="P105" s="5" t="e">
        <f t="shared" si="28"/>
        <v>#REF!</v>
      </c>
      <c r="Q105" s="5" t="e">
        <f t="shared" si="23"/>
        <v>#REF!</v>
      </c>
      <c r="R105" s="5" t="e">
        <f t="shared" si="24"/>
        <v>#REF!</v>
      </c>
      <c r="S105" s="5" t="e">
        <f t="shared" si="25"/>
        <v>#REF!</v>
      </c>
      <c r="T105" s="5" t="e">
        <f t="shared" si="26"/>
        <v>#REF!</v>
      </c>
      <c r="U105" s="5" t="e">
        <f t="shared" si="29"/>
        <v>#REF!</v>
      </c>
      <c r="V105" s="5" t="e">
        <f t="shared" si="16"/>
        <v>#REF!</v>
      </c>
      <c r="W105" s="5" t="e">
        <f t="shared" si="17"/>
        <v>#REF!</v>
      </c>
    </row>
    <row r="106" spans="2:23" x14ac:dyDescent="0.25">
      <c r="B106" s="4"/>
      <c r="D106" s="4"/>
      <c r="F106" s="2">
        <v>96</v>
      </c>
      <c r="G106" s="14" t="e">
        <f t="shared" si="27"/>
        <v>#REF!</v>
      </c>
      <c r="H106" s="14" t="e">
        <f t="shared" si="18"/>
        <v>#REF!</v>
      </c>
      <c r="I106" s="9" t="e">
        <f t="shared" si="19"/>
        <v>#REF!</v>
      </c>
      <c r="J106" s="9" t="e">
        <f t="shared" si="20"/>
        <v>#REF!</v>
      </c>
      <c r="K106" s="14" t="e">
        <f t="shared" si="21"/>
        <v>#REF!</v>
      </c>
      <c r="L106" s="9" t="e">
        <f>VLOOKUP(YEAR(G106),Справочники!$C$3:$I$33,7,FALSE)</f>
        <v>#REF!</v>
      </c>
      <c r="M106" s="5" t="e">
        <f>VLOOKUP(YEAR(G106),Справочники!$C$3:$D$33,2,FALSE)</f>
        <v>#REF!</v>
      </c>
      <c r="N106" s="5" t="e">
        <f t="shared" si="22"/>
        <v>#REF!</v>
      </c>
      <c r="O106" s="5" t="e">
        <f t="shared" si="28"/>
        <v>#REF!</v>
      </c>
      <c r="P106" s="5" t="e">
        <f t="shared" si="28"/>
        <v>#REF!</v>
      </c>
      <c r="Q106" s="5" t="e">
        <f t="shared" si="23"/>
        <v>#REF!</v>
      </c>
      <c r="R106" s="5" t="e">
        <f t="shared" si="24"/>
        <v>#REF!</v>
      </c>
      <c r="S106" s="5" t="e">
        <f t="shared" si="25"/>
        <v>#REF!</v>
      </c>
      <c r="T106" s="5" t="e">
        <f t="shared" si="26"/>
        <v>#REF!</v>
      </c>
      <c r="U106" s="5" t="e">
        <f t="shared" si="29"/>
        <v>#REF!</v>
      </c>
      <c r="V106" s="5" t="e">
        <f t="shared" si="16"/>
        <v>#REF!</v>
      </c>
      <c r="W106" s="5" t="e">
        <f t="shared" si="17"/>
        <v>#REF!</v>
      </c>
    </row>
    <row r="107" spans="2:23" x14ac:dyDescent="0.25">
      <c r="B107" s="4"/>
      <c r="D107" s="4"/>
      <c r="F107" s="2">
        <v>97</v>
      </c>
      <c r="G107" s="14" t="e">
        <f t="shared" si="27"/>
        <v>#REF!</v>
      </c>
      <c r="H107" s="14" t="e">
        <f t="shared" si="18"/>
        <v>#REF!</v>
      </c>
      <c r="I107" s="9" t="e">
        <f t="shared" si="19"/>
        <v>#REF!</v>
      </c>
      <c r="J107" s="9" t="e">
        <f t="shared" si="20"/>
        <v>#REF!</v>
      </c>
      <c r="K107" s="14" t="e">
        <f t="shared" si="21"/>
        <v>#REF!</v>
      </c>
      <c r="L107" s="9" t="e">
        <f>VLOOKUP(YEAR(G107),Справочники!$C$3:$I$33,7,FALSE)</f>
        <v>#REF!</v>
      </c>
      <c r="M107" s="5" t="e">
        <f>VLOOKUP(YEAR(G107),Справочники!$C$3:$D$33,2,FALSE)</f>
        <v>#REF!</v>
      </c>
      <c r="N107" s="5" t="e">
        <f t="shared" si="22"/>
        <v>#REF!</v>
      </c>
      <c r="O107" s="5" t="e">
        <f t="shared" si="28"/>
        <v>#REF!</v>
      </c>
      <c r="P107" s="5" t="e">
        <f t="shared" si="28"/>
        <v>#REF!</v>
      </c>
      <c r="Q107" s="5" t="e">
        <f t="shared" si="23"/>
        <v>#REF!</v>
      </c>
      <c r="R107" s="5" t="e">
        <f t="shared" si="24"/>
        <v>#REF!</v>
      </c>
      <c r="S107" s="5" t="e">
        <f t="shared" si="25"/>
        <v>#REF!</v>
      </c>
      <c r="T107" s="5" t="e">
        <f t="shared" si="26"/>
        <v>#REF!</v>
      </c>
      <c r="U107" s="5" t="e">
        <f t="shared" si="29"/>
        <v>#REF!</v>
      </c>
      <c r="V107" s="5" t="e">
        <f t="shared" ref="V107:V138" si="30">O107-R107</f>
        <v>#REF!</v>
      </c>
      <c r="W107" s="5" t="e">
        <f t="shared" ref="W107:W138" si="31">P107+U107-T107</f>
        <v>#REF!</v>
      </c>
    </row>
    <row r="108" spans="2:23" x14ac:dyDescent="0.25">
      <c r="B108" s="4"/>
      <c r="D108" s="4"/>
      <c r="F108" s="2">
        <v>98</v>
      </c>
      <c r="G108" s="14" t="e">
        <f t="shared" si="27"/>
        <v>#REF!</v>
      </c>
      <c r="H108" s="14" t="e">
        <f t="shared" si="18"/>
        <v>#REF!</v>
      </c>
      <c r="I108" s="9" t="e">
        <f t="shared" si="19"/>
        <v>#REF!</v>
      </c>
      <c r="J108" s="9" t="e">
        <f t="shared" si="20"/>
        <v>#REF!</v>
      </c>
      <c r="K108" s="14" t="e">
        <f t="shared" si="21"/>
        <v>#REF!</v>
      </c>
      <c r="L108" s="9" t="e">
        <f>VLOOKUP(YEAR(G108),Справочники!$C$3:$I$33,7,FALSE)</f>
        <v>#REF!</v>
      </c>
      <c r="M108" s="5" t="e">
        <f>VLOOKUP(YEAR(G108),Справочники!$C$3:$D$33,2,FALSE)</f>
        <v>#REF!</v>
      </c>
      <c r="N108" s="5" t="e">
        <f t="shared" si="22"/>
        <v>#REF!</v>
      </c>
      <c r="O108" s="5" t="e">
        <f t="shared" si="28"/>
        <v>#REF!</v>
      </c>
      <c r="P108" s="5" t="e">
        <f t="shared" si="28"/>
        <v>#REF!</v>
      </c>
      <c r="Q108" s="5" t="e">
        <f t="shared" si="23"/>
        <v>#REF!</v>
      </c>
      <c r="R108" s="5" t="e">
        <f t="shared" si="24"/>
        <v>#REF!</v>
      </c>
      <c r="S108" s="5" t="e">
        <f t="shared" si="25"/>
        <v>#REF!</v>
      </c>
      <c r="T108" s="5" t="e">
        <f t="shared" si="26"/>
        <v>#REF!</v>
      </c>
      <c r="U108" s="5" t="e">
        <f t="shared" si="29"/>
        <v>#REF!</v>
      </c>
      <c r="V108" s="5" t="e">
        <f t="shared" si="30"/>
        <v>#REF!</v>
      </c>
      <c r="W108" s="5" t="e">
        <f t="shared" si="31"/>
        <v>#REF!</v>
      </c>
    </row>
    <row r="109" spans="2:23" x14ac:dyDescent="0.25">
      <c r="B109" s="4"/>
      <c r="D109" s="4"/>
      <c r="F109" s="2">
        <v>99</v>
      </c>
      <c r="G109" s="14" t="e">
        <f t="shared" si="27"/>
        <v>#REF!</v>
      </c>
      <c r="H109" s="14" t="e">
        <f t="shared" si="18"/>
        <v>#REF!</v>
      </c>
      <c r="I109" s="9" t="e">
        <f t="shared" si="19"/>
        <v>#REF!</v>
      </c>
      <c r="J109" s="9" t="e">
        <f t="shared" si="20"/>
        <v>#REF!</v>
      </c>
      <c r="K109" s="14" t="e">
        <f t="shared" si="21"/>
        <v>#REF!</v>
      </c>
      <c r="L109" s="9" t="e">
        <f>VLOOKUP(YEAR(G109),Справочники!$C$3:$I$33,7,FALSE)</f>
        <v>#REF!</v>
      </c>
      <c r="M109" s="5" t="e">
        <f>VLOOKUP(YEAR(G109),Справочники!$C$3:$D$33,2,FALSE)</f>
        <v>#REF!</v>
      </c>
      <c r="N109" s="5" t="e">
        <f t="shared" si="22"/>
        <v>#REF!</v>
      </c>
      <c r="O109" s="5" t="e">
        <f t="shared" si="28"/>
        <v>#REF!</v>
      </c>
      <c r="P109" s="5" t="e">
        <f t="shared" si="28"/>
        <v>#REF!</v>
      </c>
      <c r="Q109" s="5" t="e">
        <f t="shared" si="23"/>
        <v>#REF!</v>
      </c>
      <c r="R109" s="5" t="e">
        <f t="shared" si="24"/>
        <v>#REF!</v>
      </c>
      <c r="S109" s="5" t="e">
        <f t="shared" si="25"/>
        <v>#REF!</v>
      </c>
      <c r="T109" s="5" t="e">
        <f t="shared" si="26"/>
        <v>#REF!</v>
      </c>
      <c r="U109" s="5" t="e">
        <f t="shared" si="29"/>
        <v>#REF!</v>
      </c>
      <c r="V109" s="5" t="e">
        <f t="shared" si="30"/>
        <v>#REF!</v>
      </c>
      <c r="W109" s="5" t="e">
        <f t="shared" si="31"/>
        <v>#REF!</v>
      </c>
    </row>
    <row r="110" spans="2:23" x14ac:dyDescent="0.25">
      <c r="B110" s="4"/>
      <c r="D110" s="4"/>
      <c r="F110" s="2">
        <v>100</v>
      </c>
      <c r="G110" s="14" t="e">
        <f t="shared" si="27"/>
        <v>#REF!</v>
      </c>
      <c r="H110" s="14" t="e">
        <f t="shared" si="18"/>
        <v>#REF!</v>
      </c>
      <c r="I110" s="9" t="e">
        <f t="shared" si="19"/>
        <v>#REF!</v>
      </c>
      <c r="J110" s="9" t="e">
        <f t="shared" si="20"/>
        <v>#REF!</v>
      </c>
      <c r="K110" s="14" t="e">
        <f t="shared" si="21"/>
        <v>#REF!</v>
      </c>
      <c r="L110" s="9" t="e">
        <f>VLOOKUP(YEAR(G110),Справочники!$C$3:$I$33,7,FALSE)</f>
        <v>#REF!</v>
      </c>
      <c r="M110" s="5" t="e">
        <f>VLOOKUP(YEAR(G110),Справочники!$C$3:$D$33,2,FALSE)</f>
        <v>#REF!</v>
      </c>
      <c r="N110" s="5" t="e">
        <f t="shared" si="22"/>
        <v>#REF!</v>
      </c>
      <c r="O110" s="5" t="e">
        <f t="shared" si="28"/>
        <v>#REF!</v>
      </c>
      <c r="P110" s="5" t="e">
        <f t="shared" si="28"/>
        <v>#REF!</v>
      </c>
      <c r="Q110" s="5" t="e">
        <f t="shared" si="23"/>
        <v>#REF!</v>
      </c>
      <c r="R110" s="5" t="e">
        <f t="shared" si="24"/>
        <v>#REF!</v>
      </c>
      <c r="S110" s="5" t="e">
        <f t="shared" si="25"/>
        <v>#REF!</v>
      </c>
      <c r="T110" s="5" t="e">
        <f t="shared" si="26"/>
        <v>#REF!</v>
      </c>
      <c r="U110" s="5" t="e">
        <f t="shared" si="29"/>
        <v>#REF!</v>
      </c>
      <c r="V110" s="5" t="e">
        <f t="shared" si="30"/>
        <v>#REF!</v>
      </c>
      <c r="W110" s="5" t="e">
        <f t="shared" si="31"/>
        <v>#REF!</v>
      </c>
    </row>
    <row r="111" spans="2:23" x14ac:dyDescent="0.25">
      <c r="B111" s="4"/>
      <c r="D111" s="4"/>
      <c r="F111" s="2">
        <v>101</v>
      </c>
      <c r="G111" s="14" t="e">
        <f t="shared" si="27"/>
        <v>#REF!</v>
      </c>
      <c r="H111" s="14" t="e">
        <f t="shared" si="18"/>
        <v>#REF!</v>
      </c>
      <c r="I111" s="9" t="e">
        <f t="shared" si="19"/>
        <v>#REF!</v>
      </c>
      <c r="J111" s="9" t="e">
        <f t="shared" si="20"/>
        <v>#REF!</v>
      </c>
      <c r="K111" s="14" t="e">
        <f t="shared" si="21"/>
        <v>#REF!</v>
      </c>
      <c r="L111" s="9" t="e">
        <f>VLOOKUP(YEAR(G111),Справочники!$C$3:$I$33,7,FALSE)</f>
        <v>#REF!</v>
      </c>
      <c r="M111" s="5" t="e">
        <f>VLOOKUP(YEAR(G111),Справочники!$C$3:$D$33,2,FALSE)</f>
        <v>#REF!</v>
      </c>
      <c r="N111" s="5" t="e">
        <f t="shared" si="22"/>
        <v>#REF!</v>
      </c>
      <c r="O111" s="5" t="e">
        <f t="shared" si="28"/>
        <v>#REF!</v>
      </c>
      <c r="P111" s="5" t="e">
        <f t="shared" si="28"/>
        <v>#REF!</v>
      </c>
      <c r="Q111" s="5" t="e">
        <f t="shared" si="23"/>
        <v>#REF!</v>
      </c>
      <c r="R111" s="5" t="e">
        <f t="shared" si="24"/>
        <v>#REF!</v>
      </c>
      <c r="S111" s="5" t="e">
        <f t="shared" si="25"/>
        <v>#REF!</v>
      </c>
      <c r="T111" s="5" t="e">
        <f t="shared" si="26"/>
        <v>#REF!</v>
      </c>
      <c r="U111" s="5" t="e">
        <f t="shared" si="29"/>
        <v>#REF!</v>
      </c>
      <c r="V111" s="5" t="e">
        <f t="shared" si="30"/>
        <v>#REF!</v>
      </c>
      <c r="W111" s="5" t="e">
        <f t="shared" si="31"/>
        <v>#REF!</v>
      </c>
    </row>
    <row r="112" spans="2:23" x14ac:dyDescent="0.25">
      <c r="B112" s="4"/>
      <c r="D112" s="4"/>
      <c r="F112" s="2">
        <v>102</v>
      </c>
      <c r="G112" s="14" t="e">
        <f t="shared" si="27"/>
        <v>#REF!</v>
      </c>
      <c r="H112" s="14" t="e">
        <f t="shared" si="18"/>
        <v>#REF!</v>
      </c>
      <c r="I112" s="9" t="e">
        <f t="shared" si="19"/>
        <v>#REF!</v>
      </c>
      <c r="J112" s="9" t="e">
        <f t="shared" si="20"/>
        <v>#REF!</v>
      </c>
      <c r="K112" s="14" t="e">
        <f t="shared" si="21"/>
        <v>#REF!</v>
      </c>
      <c r="L112" s="9" t="e">
        <f>VLOOKUP(YEAR(G112),Справочники!$C$3:$I$33,7,FALSE)</f>
        <v>#REF!</v>
      </c>
      <c r="M112" s="5" t="e">
        <f>VLOOKUP(YEAR(G112),Справочники!$C$3:$D$33,2,FALSE)</f>
        <v>#REF!</v>
      </c>
      <c r="N112" s="5" t="e">
        <f t="shared" si="22"/>
        <v>#REF!</v>
      </c>
      <c r="O112" s="5" t="e">
        <f t="shared" si="28"/>
        <v>#REF!</v>
      </c>
      <c r="P112" s="5" t="e">
        <f t="shared" si="28"/>
        <v>#REF!</v>
      </c>
      <c r="Q112" s="5" t="e">
        <f t="shared" si="23"/>
        <v>#REF!</v>
      </c>
      <c r="R112" s="5" t="e">
        <f t="shared" si="24"/>
        <v>#REF!</v>
      </c>
      <c r="S112" s="5" t="e">
        <f t="shared" si="25"/>
        <v>#REF!</v>
      </c>
      <c r="T112" s="5" t="e">
        <f t="shared" si="26"/>
        <v>#REF!</v>
      </c>
      <c r="U112" s="5" t="e">
        <f t="shared" si="29"/>
        <v>#REF!</v>
      </c>
      <c r="V112" s="5" t="e">
        <f t="shared" si="30"/>
        <v>#REF!</v>
      </c>
      <c r="W112" s="5" t="e">
        <f t="shared" si="31"/>
        <v>#REF!</v>
      </c>
    </row>
    <row r="113" spans="2:23" x14ac:dyDescent="0.25">
      <c r="B113" s="4"/>
      <c r="D113" s="4"/>
      <c r="F113" s="2">
        <v>103</v>
      </c>
      <c r="G113" s="14" t="e">
        <f t="shared" si="27"/>
        <v>#REF!</v>
      </c>
      <c r="H113" s="14" t="e">
        <f t="shared" si="18"/>
        <v>#REF!</v>
      </c>
      <c r="I113" s="9" t="e">
        <f t="shared" si="19"/>
        <v>#REF!</v>
      </c>
      <c r="J113" s="9" t="e">
        <f t="shared" si="20"/>
        <v>#REF!</v>
      </c>
      <c r="K113" s="14" t="e">
        <f t="shared" si="21"/>
        <v>#REF!</v>
      </c>
      <c r="L113" s="9" t="e">
        <f>VLOOKUP(YEAR(G113),Справочники!$C$3:$I$33,7,FALSE)</f>
        <v>#REF!</v>
      </c>
      <c r="M113" s="5" t="e">
        <f>VLOOKUP(YEAR(G113),Справочники!$C$3:$D$33,2,FALSE)</f>
        <v>#REF!</v>
      </c>
      <c r="N113" s="5" t="e">
        <f t="shared" si="22"/>
        <v>#REF!</v>
      </c>
      <c r="O113" s="5" t="e">
        <f t="shared" si="28"/>
        <v>#REF!</v>
      </c>
      <c r="P113" s="5" t="e">
        <f t="shared" si="28"/>
        <v>#REF!</v>
      </c>
      <c r="Q113" s="5" t="e">
        <f t="shared" si="23"/>
        <v>#REF!</v>
      </c>
      <c r="R113" s="5" t="e">
        <f t="shared" si="24"/>
        <v>#REF!</v>
      </c>
      <c r="S113" s="5" t="e">
        <f t="shared" si="25"/>
        <v>#REF!</v>
      </c>
      <c r="T113" s="5" t="e">
        <f t="shared" si="26"/>
        <v>#REF!</v>
      </c>
      <c r="U113" s="5" t="e">
        <f t="shared" si="29"/>
        <v>#REF!</v>
      </c>
      <c r="V113" s="5" t="e">
        <f t="shared" si="30"/>
        <v>#REF!</v>
      </c>
      <c r="W113" s="5" t="e">
        <f t="shared" si="31"/>
        <v>#REF!</v>
      </c>
    </row>
    <row r="114" spans="2:23" x14ac:dyDescent="0.25">
      <c r="B114" s="4"/>
      <c r="D114" s="4"/>
      <c r="F114" s="2">
        <v>104</v>
      </c>
      <c r="G114" s="14" t="e">
        <f t="shared" si="27"/>
        <v>#REF!</v>
      </c>
      <c r="H114" s="14" t="e">
        <f t="shared" si="18"/>
        <v>#REF!</v>
      </c>
      <c r="I114" s="9" t="e">
        <f t="shared" si="19"/>
        <v>#REF!</v>
      </c>
      <c r="J114" s="9" t="e">
        <f t="shared" si="20"/>
        <v>#REF!</v>
      </c>
      <c r="K114" s="14" t="e">
        <f t="shared" si="21"/>
        <v>#REF!</v>
      </c>
      <c r="L114" s="9" t="e">
        <f>VLOOKUP(YEAR(G114),Справочники!$C$3:$I$33,7,FALSE)</f>
        <v>#REF!</v>
      </c>
      <c r="M114" s="5" t="e">
        <f>VLOOKUP(YEAR(G114),Справочники!$C$3:$D$33,2,FALSE)</f>
        <v>#REF!</v>
      </c>
      <c r="N114" s="5" t="e">
        <f t="shared" si="22"/>
        <v>#REF!</v>
      </c>
      <c r="O114" s="5" t="e">
        <f t="shared" si="28"/>
        <v>#REF!</v>
      </c>
      <c r="P114" s="5" t="e">
        <f t="shared" si="28"/>
        <v>#REF!</v>
      </c>
      <c r="Q114" s="5" t="e">
        <f t="shared" si="23"/>
        <v>#REF!</v>
      </c>
      <c r="R114" s="5" t="e">
        <f t="shared" si="24"/>
        <v>#REF!</v>
      </c>
      <c r="S114" s="5" t="e">
        <f t="shared" si="25"/>
        <v>#REF!</v>
      </c>
      <c r="T114" s="5" t="e">
        <f t="shared" si="26"/>
        <v>#REF!</v>
      </c>
      <c r="U114" s="5" t="e">
        <f t="shared" si="29"/>
        <v>#REF!</v>
      </c>
      <c r="V114" s="5" t="e">
        <f t="shared" si="30"/>
        <v>#REF!</v>
      </c>
      <c r="W114" s="5" t="e">
        <f t="shared" si="31"/>
        <v>#REF!</v>
      </c>
    </row>
    <row r="115" spans="2:23" x14ac:dyDescent="0.25">
      <c r="B115" s="4"/>
      <c r="D115" s="4"/>
      <c r="F115" s="2">
        <v>105</v>
      </c>
      <c r="G115" s="14" t="e">
        <f t="shared" si="27"/>
        <v>#REF!</v>
      </c>
      <c r="H115" s="14" t="e">
        <f t="shared" si="18"/>
        <v>#REF!</v>
      </c>
      <c r="I115" s="9" t="e">
        <f t="shared" si="19"/>
        <v>#REF!</v>
      </c>
      <c r="J115" s="9" t="e">
        <f t="shared" si="20"/>
        <v>#REF!</v>
      </c>
      <c r="K115" s="14" t="e">
        <f t="shared" si="21"/>
        <v>#REF!</v>
      </c>
      <c r="L115" s="9" t="e">
        <f>VLOOKUP(YEAR(G115),Справочники!$C$3:$I$33,7,FALSE)</f>
        <v>#REF!</v>
      </c>
      <c r="M115" s="5" t="e">
        <f>VLOOKUP(YEAR(G115),Справочники!$C$3:$D$33,2,FALSE)</f>
        <v>#REF!</v>
      </c>
      <c r="N115" s="5" t="e">
        <f t="shared" si="22"/>
        <v>#REF!</v>
      </c>
      <c r="O115" s="5" t="e">
        <f t="shared" si="28"/>
        <v>#REF!</v>
      </c>
      <c r="P115" s="5" t="e">
        <f t="shared" si="28"/>
        <v>#REF!</v>
      </c>
      <c r="Q115" s="5" t="e">
        <f t="shared" si="23"/>
        <v>#REF!</v>
      </c>
      <c r="R115" s="5" t="e">
        <f t="shared" si="24"/>
        <v>#REF!</v>
      </c>
      <c r="S115" s="5" t="e">
        <f t="shared" si="25"/>
        <v>#REF!</v>
      </c>
      <c r="T115" s="5" t="e">
        <f t="shared" si="26"/>
        <v>#REF!</v>
      </c>
      <c r="U115" s="5" t="e">
        <f t="shared" si="29"/>
        <v>#REF!</v>
      </c>
      <c r="V115" s="5" t="e">
        <f t="shared" si="30"/>
        <v>#REF!</v>
      </c>
      <c r="W115" s="5" t="e">
        <f t="shared" si="31"/>
        <v>#REF!</v>
      </c>
    </row>
    <row r="116" spans="2:23" x14ac:dyDescent="0.25">
      <c r="B116" s="4"/>
      <c r="D116" s="4"/>
      <c r="F116" s="2">
        <v>106</v>
      </c>
      <c r="G116" s="14" t="e">
        <f t="shared" si="27"/>
        <v>#REF!</v>
      </c>
      <c r="H116" s="14" t="e">
        <f t="shared" si="18"/>
        <v>#REF!</v>
      </c>
      <c r="I116" s="9" t="e">
        <f t="shared" si="19"/>
        <v>#REF!</v>
      </c>
      <c r="J116" s="9" t="e">
        <f t="shared" si="20"/>
        <v>#REF!</v>
      </c>
      <c r="K116" s="14" t="e">
        <f t="shared" si="21"/>
        <v>#REF!</v>
      </c>
      <c r="L116" s="9" t="e">
        <f>VLOOKUP(YEAR(G116),Справочники!$C$3:$I$33,7,FALSE)</f>
        <v>#REF!</v>
      </c>
      <c r="M116" s="5" t="e">
        <f>VLOOKUP(YEAR(G116),Справочники!$C$3:$D$33,2,FALSE)</f>
        <v>#REF!</v>
      </c>
      <c r="N116" s="5" t="e">
        <f t="shared" si="22"/>
        <v>#REF!</v>
      </c>
      <c r="O116" s="5" t="e">
        <f t="shared" si="28"/>
        <v>#REF!</v>
      </c>
      <c r="P116" s="5" t="e">
        <f t="shared" si="28"/>
        <v>#REF!</v>
      </c>
      <c r="Q116" s="5" t="e">
        <f t="shared" si="23"/>
        <v>#REF!</v>
      </c>
      <c r="R116" s="5" t="e">
        <f t="shared" si="24"/>
        <v>#REF!</v>
      </c>
      <c r="S116" s="5" t="e">
        <f t="shared" si="25"/>
        <v>#REF!</v>
      </c>
      <c r="T116" s="5" t="e">
        <f t="shared" si="26"/>
        <v>#REF!</v>
      </c>
      <c r="U116" s="5" t="e">
        <f t="shared" si="29"/>
        <v>#REF!</v>
      </c>
      <c r="V116" s="5" t="e">
        <f t="shared" si="30"/>
        <v>#REF!</v>
      </c>
      <c r="W116" s="5" t="e">
        <f t="shared" si="31"/>
        <v>#REF!</v>
      </c>
    </row>
    <row r="117" spans="2:23" x14ac:dyDescent="0.25">
      <c r="B117" s="4"/>
      <c r="D117" s="4"/>
      <c r="F117" s="2">
        <v>107</v>
      </c>
      <c r="G117" s="14" t="e">
        <f t="shared" si="27"/>
        <v>#REF!</v>
      </c>
      <c r="H117" s="14" t="e">
        <f t="shared" si="18"/>
        <v>#REF!</v>
      </c>
      <c r="I117" s="9" t="e">
        <f t="shared" si="19"/>
        <v>#REF!</v>
      </c>
      <c r="J117" s="9" t="e">
        <f t="shared" si="20"/>
        <v>#REF!</v>
      </c>
      <c r="K117" s="14" t="e">
        <f t="shared" si="21"/>
        <v>#REF!</v>
      </c>
      <c r="L117" s="9" t="e">
        <f>VLOOKUP(YEAR(G117),Справочники!$C$3:$I$33,7,FALSE)</f>
        <v>#REF!</v>
      </c>
      <c r="M117" s="5" t="e">
        <f>VLOOKUP(YEAR(G117),Справочники!$C$3:$D$33,2,FALSE)</f>
        <v>#REF!</v>
      </c>
      <c r="N117" s="5" t="e">
        <f t="shared" si="22"/>
        <v>#REF!</v>
      </c>
      <c r="O117" s="5" t="e">
        <f t="shared" si="28"/>
        <v>#REF!</v>
      </c>
      <c r="P117" s="5" t="e">
        <f t="shared" si="28"/>
        <v>#REF!</v>
      </c>
      <c r="Q117" s="5" t="e">
        <f t="shared" si="23"/>
        <v>#REF!</v>
      </c>
      <c r="R117" s="5" t="e">
        <f t="shared" si="24"/>
        <v>#REF!</v>
      </c>
      <c r="S117" s="5" t="e">
        <f t="shared" si="25"/>
        <v>#REF!</v>
      </c>
      <c r="T117" s="5" t="e">
        <f t="shared" si="26"/>
        <v>#REF!</v>
      </c>
      <c r="U117" s="5" t="e">
        <f t="shared" si="29"/>
        <v>#REF!</v>
      </c>
      <c r="V117" s="5" t="e">
        <f t="shared" si="30"/>
        <v>#REF!</v>
      </c>
      <c r="W117" s="5" t="e">
        <f t="shared" si="31"/>
        <v>#REF!</v>
      </c>
    </row>
    <row r="118" spans="2:23" x14ac:dyDescent="0.25">
      <c r="B118" s="4"/>
      <c r="D118" s="4"/>
      <c r="F118" s="2">
        <v>108</v>
      </c>
      <c r="G118" s="14" t="e">
        <f t="shared" si="27"/>
        <v>#REF!</v>
      </c>
      <c r="H118" s="14" t="e">
        <f t="shared" si="18"/>
        <v>#REF!</v>
      </c>
      <c r="I118" s="9" t="e">
        <f t="shared" si="19"/>
        <v>#REF!</v>
      </c>
      <c r="J118" s="9" t="e">
        <f t="shared" si="20"/>
        <v>#REF!</v>
      </c>
      <c r="K118" s="14" t="e">
        <f t="shared" si="21"/>
        <v>#REF!</v>
      </c>
      <c r="L118" s="9" t="e">
        <f>VLOOKUP(YEAR(G118),Справочники!$C$3:$I$33,7,FALSE)</f>
        <v>#REF!</v>
      </c>
      <c r="M118" s="5" t="e">
        <f>VLOOKUP(YEAR(G118),Справочники!$C$3:$D$33,2,FALSE)</f>
        <v>#REF!</v>
      </c>
      <c r="N118" s="5" t="e">
        <f t="shared" si="22"/>
        <v>#REF!</v>
      </c>
      <c r="O118" s="5" t="e">
        <f t="shared" si="28"/>
        <v>#REF!</v>
      </c>
      <c r="P118" s="5" t="e">
        <f t="shared" si="28"/>
        <v>#REF!</v>
      </c>
      <c r="Q118" s="5" t="e">
        <f t="shared" si="23"/>
        <v>#REF!</v>
      </c>
      <c r="R118" s="5" t="e">
        <f t="shared" si="24"/>
        <v>#REF!</v>
      </c>
      <c r="S118" s="5" t="e">
        <f t="shared" si="25"/>
        <v>#REF!</v>
      </c>
      <c r="T118" s="5" t="e">
        <f t="shared" si="26"/>
        <v>#REF!</v>
      </c>
      <c r="U118" s="5" t="e">
        <f t="shared" si="29"/>
        <v>#REF!</v>
      </c>
      <c r="V118" s="5" t="e">
        <f t="shared" si="30"/>
        <v>#REF!</v>
      </c>
      <c r="W118" s="5" t="e">
        <f t="shared" si="31"/>
        <v>#REF!</v>
      </c>
    </row>
    <row r="119" spans="2:23" x14ac:dyDescent="0.25">
      <c r="B119" s="4"/>
      <c r="D119" s="4"/>
      <c r="F119" s="2">
        <v>109</v>
      </c>
      <c r="G119" s="14" t="e">
        <f t="shared" si="27"/>
        <v>#REF!</v>
      </c>
      <c r="H119" s="14" t="e">
        <f t="shared" si="18"/>
        <v>#REF!</v>
      </c>
      <c r="I119" s="9" t="e">
        <f t="shared" si="19"/>
        <v>#REF!</v>
      </c>
      <c r="J119" s="9" t="e">
        <f t="shared" si="20"/>
        <v>#REF!</v>
      </c>
      <c r="K119" s="14" t="e">
        <f t="shared" si="21"/>
        <v>#REF!</v>
      </c>
      <c r="L119" s="9" t="e">
        <f>VLOOKUP(YEAR(G119),Справочники!$C$3:$I$33,7,FALSE)</f>
        <v>#REF!</v>
      </c>
      <c r="M119" s="5" t="e">
        <f>VLOOKUP(YEAR(G119),Справочники!$C$3:$D$33,2,FALSE)</f>
        <v>#REF!</v>
      </c>
      <c r="N119" s="5" t="e">
        <f t="shared" si="22"/>
        <v>#REF!</v>
      </c>
      <c r="O119" s="5" t="e">
        <f t="shared" si="28"/>
        <v>#REF!</v>
      </c>
      <c r="P119" s="5" t="e">
        <f t="shared" si="28"/>
        <v>#REF!</v>
      </c>
      <c r="Q119" s="5" t="e">
        <f t="shared" si="23"/>
        <v>#REF!</v>
      </c>
      <c r="R119" s="5" t="e">
        <f t="shared" si="24"/>
        <v>#REF!</v>
      </c>
      <c r="S119" s="5" t="e">
        <f t="shared" si="25"/>
        <v>#REF!</v>
      </c>
      <c r="T119" s="5" t="e">
        <f t="shared" si="26"/>
        <v>#REF!</v>
      </c>
      <c r="U119" s="5" t="e">
        <f t="shared" si="29"/>
        <v>#REF!</v>
      </c>
      <c r="V119" s="5" t="e">
        <f t="shared" si="30"/>
        <v>#REF!</v>
      </c>
      <c r="W119" s="5" t="e">
        <f t="shared" si="31"/>
        <v>#REF!</v>
      </c>
    </row>
    <row r="120" spans="2:23" x14ac:dyDescent="0.25">
      <c r="B120" s="4"/>
      <c r="D120" s="4"/>
      <c r="F120" s="2">
        <v>110</v>
      </c>
      <c r="G120" s="14" t="e">
        <f t="shared" si="27"/>
        <v>#REF!</v>
      </c>
      <c r="H120" s="14" t="e">
        <f t="shared" si="18"/>
        <v>#REF!</v>
      </c>
      <c r="I120" s="9" t="e">
        <f t="shared" si="19"/>
        <v>#REF!</v>
      </c>
      <c r="J120" s="9" t="e">
        <f t="shared" si="20"/>
        <v>#REF!</v>
      </c>
      <c r="K120" s="14" t="e">
        <f t="shared" si="21"/>
        <v>#REF!</v>
      </c>
      <c r="L120" s="9" t="e">
        <f>VLOOKUP(YEAR(G120),Справочники!$C$3:$I$33,7,FALSE)</f>
        <v>#REF!</v>
      </c>
      <c r="M120" s="5" t="e">
        <f>VLOOKUP(YEAR(G120),Справочники!$C$3:$D$33,2,FALSE)</f>
        <v>#REF!</v>
      </c>
      <c r="N120" s="5" t="e">
        <f t="shared" si="22"/>
        <v>#REF!</v>
      </c>
      <c r="O120" s="5" t="e">
        <f t="shared" si="28"/>
        <v>#REF!</v>
      </c>
      <c r="P120" s="5" t="e">
        <f t="shared" si="28"/>
        <v>#REF!</v>
      </c>
      <c r="Q120" s="5" t="e">
        <f t="shared" si="23"/>
        <v>#REF!</v>
      </c>
      <c r="R120" s="5" t="e">
        <f t="shared" si="24"/>
        <v>#REF!</v>
      </c>
      <c r="S120" s="5" t="e">
        <f t="shared" si="25"/>
        <v>#REF!</v>
      </c>
      <c r="T120" s="5" t="e">
        <f t="shared" si="26"/>
        <v>#REF!</v>
      </c>
      <c r="U120" s="5" t="e">
        <f t="shared" si="29"/>
        <v>#REF!</v>
      </c>
      <c r="V120" s="5" t="e">
        <f t="shared" si="30"/>
        <v>#REF!</v>
      </c>
      <c r="W120" s="5" t="e">
        <f t="shared" si="31"/>
        <v>#REF!</v>
      </c>
    </row>
    <row r="121" spans="2:23" x14ac:dyDescent="0.25">
      <c r="B121" s="4"/>
      <c r="D121" s="4"/>
      <c r="F121" s="2">
        <v>111</v>
      </c>
      <c r="G121" s="14" t="e">
        <f t="shared" si="27"/>
        <v>#REF!</v>
      </c>
      <c r="H121" s="14" t="e">
        <f t="shared" si="18"/>
        <v>#REF!</v>
      </c>
      <c r="I121" s="9" t="e">
        <f t="shared" si="19"/>
        <v>#REF!</v>
      </c>
      <c r="J121" s="9" t="e">
        <f t="shared" si="20"/>
        <v>#REF!</v>
      </c>
      <c r="K121" s="14" t="e">
        <f t="shared" si="21"/>
        <v>#REF!</v>
      </c>
      <c r="L121" s="9" t="e">
        <f>VLOOKUP(YEAR(G121),Справочники!$C$3:$I$33,7,FALSE)</f>
        <v>#REF!</v>
      </c>
      <c r="M121" s="5" t="e">
        <f>VLOOKUP(YEAR(G121),Справочники!$C$3:$D$33,2,FALSE)</f>
        <v>#REF!</v>
      </c>
      <c r="N121" s="5" t="e">
        <f t="shared" si="22"/>
        <v>#REF!</v>
      </c>
      <c r="O121" s="5" t="e">
        <f t="shared" si="28"/>
        <v>#REF!</v>
      </c>
      <c r="P121" s="5" t="e">
        <f t="shared" si="28"/>
        <v>#REF!</v>
      </c>
      <c r="Q121" s="5" t="e">
        <f t="shared" si="23"/>
        <v>#REF!</v>
      </c>
      <c r="R121" s="5" t="e">
        <f t="shared" si="24"/>
        <v>#REF!</v>
      </c>
      <c r="S121" s="5" t="e">
        <f t="shared" si="25"/>
        <v>#REF!</v>
      </c>
      <c r="T121" s="5" t="e">
        <f t="shared" si="26"/>
        <v>#REF!</v>
      </c>
      <c r="U121" s="5" t="e">
        <f t="shared" si="29"/>
        <v>#REF!</v>
      </c>
      <c r="V121" s="5" t="e">
        <f t="shared" si="30"/>
        <v>#REF!</v>
      </c>
      <c r="W121" s="5" t="e">
        <f t="shared" si="31"/>
        <v>#REF!</v>
      </c>
    </row>
    <row r="122" spans="2:23" x14ac:dyDescent="0.25">
      <c r="B122" s="4"/>
      <c r="D122" s="4"/>
      <c r="F122" s="2">
        <v>112</v>
      </c>
      <c r="G122" s="14" t="e">
        <f t="shared" si="27"/>
        <v>#REF!</v>
      </c>
      <c r="H122" s="14" t="e">
        <f t="shared" si="18"/>
        <v>#REF!</v>
      </c>
      <c r="I122" s="9" t="e">
        <f t="shared" si="19"/>
        <v>#REF!</v>
      </c>
      <c r="J122" s="9" t="e">
        <f t="shared" si="20"/>
        <v>#REF!</v>
      </c>
      <c r="K122" s="14" t="e">
        <f t="shared" si="21"/>
        <v>#REF!</v>
      </c>
      <c r="L122" s="9" t="e">
        <f>VLOOKUP(YEAR(G122),Справочники!$C$3:$I$33,7,FALSE)</f>
        <v>#REF!</v>
      </c>
      <c r="M122" s="5" t="e">
        <f>VLOOKUP(YEAR(G122),Справочники!$C$3:$D$33,2,FALSE)</f>
        <v>#REF!</v>
      </c>
      <c r="N122" s="5" t="e">
        <f t="shared" si="22"/>
        <v>#REF!</v>
      </c>
      <c r="O122" s="5" t="e">
        <f t="shared" si="28"/>
        <v>#REF!</v>
      </c>
      <c r="P122" s="5" t="e">
        <f t="shared" si="28"/>
        <v>#REF!</v>
      </c>
      <c r="Q122" s="5" t="e">
        <f t="shared" si="23"/>
        <v>#REF!</v>
      </c>
      <c r="R122" s="5" t="e">
        <f t="shared" si="24"/>
        <v>#REF!</v>
      </c>
      <c r="S122" s="5" t="e">
        <f t="shared" si="25"/>
        <v>#REF!</v>
      </c>
      <c r="T122" s="5" t="e">
        <f t="shared" si="26"/>
        <v>#REF!</v>
      </c>
      <c r="U122" s="5" t="e">
        <f t="shared" si="29"/>
        <v>#REF!</v>
      </c>
      <c r="V122" s="5" t="e">
        <f t="shared" si="30"/>
        <v>#REF!</v>
      </c>
      <c r="W122" s="5" t="e">
        <f t="shared" si="31"/>
        <v>#REF!</v>
      </c>
    </row>
    <row r="123" spans="2:23" x14ac:dyDescent="0.25">
      <c r="B123" s="4"/>
      <c r="D123" s="4"/>
      <c r="F123" s="2">
        <v>113</v>
      </c>
      <c r="G123" s="14" t="e">
        <f t="shared" si="27"/>
        <v>#REF!</v>
      </c>
      <c r="H123" s="14" t="e">
        <f t="shared" si="18"/>
        <v>#REF!</v>
      </c>
      <c r="I123" s="9" t="e">
        <f t="shared" si="19"/>
        <v>#REF!</v>
      </c>
      <c r="J123" s="9" t="e">
        <f t="shared" si="20"/>
        <v>#REF!</v>
      </c>
      <c r="K123" s="14" t="e">
        <f t="shared" si="21"/>
        <v>#REF!</v>
      </c>
      <c r="L123" s="9" t="e">
        <f>VLOOKUP(YEAR(G123),Справочники!$C$3:$I$33,7,FALSE)</f>
        <v>#REF!</v>
      </c>
      <c r="M123" s="5" t="e">
        <f>VLOOKUP(YEAR(G123),Справочники!$C$3:$D$33,2,FALSE)</f>
        <v>#REF!</v>
      </c>
      <c r="N123" s="5" t="e">
        <f t="shared" si="22"/>
        <v>#REF!</v>
      </c>
      <c r="O123" s="5" t="e">
        <f t="shared" si="28"/>
        <v>#REF!</v>
      </c>
      <c r="P123" s="5" t="e">
        <f t="shared" si="28"/>
        <v>#REF!</v>
      </c>
      <c r="Q123" s="5" t="e">
        <f t="shared" si="23"/>
        <v>#REF!</v>
      </c>
      <c r="R123" s="5" t="e">
        <f t="shared" si="24"/>
        <v>#REF!</v>
      </c>
      <c r="S123" s="5" t="e">
        <f t="shared" si="25"/>
        <v>#REF!</v>
      </c>
      <c r="T123" s="5" t="e">
        <f t="shared" si="26"/>
        <v>#REF!</v>
      </c>
      <c r="U123" s="5" t="e">
        <f t="shared" si="29"/>
        <v>#REF!</v>
      </c>
      <c r="V123" s="5" t="e">
        <f t="shared" si="30"/>
        <v>#REF!</v>
      </c>
      <c r="W123" s="5" t="e">
        <f t="shared" si="31"/>
        <v>#REF!</v>
      </c>
    </row>
    <row r="124" spans="2:23" x14ac:dyDescent="0.25">
      <c r="B124" s="4"/>
      <c r="D124" s="4"/>
      <c r="F124" s="2">
        <v>114</v>
      </c>
      <c r="G124" s="14" t="e">
        <f t="shared" si="27"/>
        <v>#REF!</v>
      </c>
      <c r="H124" s="14" t="e">
        <f t="shared" si="18"/>
        <v>#REF!</v>
      </c>
      <c r="I124" s="9" t="e">
        <f t="shared" si="19"/>
        <v>#REF!</v>
      </c>
      <c r="J124" s="9" t="e">
        <f t="shared" si="20"/>
        <v>#REF!</v>
      </c>
      <c r="K124" s="14" t="e">
        <f t="shared" si="21"/>
        <v>#REF!</v>
      </c>
      <c r="L124" s="9" t="e">
        <f>VLOOKUP(YEAR(G124),Справочники!$C$3:$I$33,7,FALSE)</f>
        <v>#REF!</v>
      </c>
      <c r="M124" s="5" t="e">
        <f>VLOOKUP(YEAR(G124),Справочники!$C$3:$D$33,2,FALSE)</f>
        <v>#REF!</v>
      </c>
      <c r="N124" s="5" t="e">
        <f t="shared" si="22"/>
        <v>#REF!</v>
      </c>
      <c r="O124" s="5" t="e">
        <f t="shared" si="28"/>
        <v>#REF!</v>
      </c>
      <c r="P124" s="5" t="e">
        <f t="shared" si="28"/>
        <v>#REF!</v>
      </c>
      <c r="Q124" s="5" t="e">
        <f t="shared" si="23"/>
        <v>#REF!</v>
      </c>
      <c r="R124" s="5" t="e">
        <f t="shared" si="24"/>
        <v>#REF!</v>
      </c>
      <c r="S124" s="5" t="e">
        <f t="shared" si="25"/>
        <v>#REF!</v>
      </c>
      <c r="T124" s="5" t="e">
        <f t="shared" si="26"/>
        <v>#REF!</v>
      </c>
      <c r="U124" s="5" t="e">
        <f t="shared" si="29"/>
        <v>#REF!</v>
      </c>
      <c r="V124" s="5" t="e">
        <f t="shared" si="30"/>
        <v>#REF!</v>
      </c>
      <c r="W124" s="5" t="e">
        <f t="shared" si="31"/>
        <v>#REF!</v>
      </c>
    </row>
    <row r="125" spans="2:23" x14ac:dyDescent="0.25">
      <c r="B125" s="4"/>
      <c r="D125" s="4"/>
      <c r="F125" s="2">
        <v>115</v>
      </c>
      <c r="G125" s="14" t="e">
        <f t="shared" si="27"/>
        <v>#REF!</v>
      </c>
      <c r="H125" s="14" t="e">
        <f t="shared" si="18"/>
        <v>#REF!</v>
      </c>
      <c r="I125" s="9" t="e">
        <f t="shared" si="19"/>
        <v>#REF!</v>
      </c>
      <c r="J125" s="9" t="e">
        <f t="shared" si="20"/>
        <v>#REF!</v>
      </c>
      <c r="K125" s="14" t="e">
        <f t="shared" si="21"/>
        <v>#REF!</v>
      </c>
      <c r="L125" s="9" t="e">
        <f>VLOOKUP(YEAR(G125),Справочники!$C$3:$I$33,7,FALSE)</f>
        <v>#REF!</v>
      </c>
      <c r="M125" s="5" t="e">
        <f>VLOOKUP(YEAR(G125),Справочники!$C$3:$D$33,2,FALSE)</f>
        <v>#REF!</v>
      </c>
      <c r="N125" s="5" t="e">
        <f t="shared" si="22"/>
        <v>#REF!</v>
      </c>
      <c r="O125" s="5" t="e">
        <f t="shared" si="28"/>
        <v>#REF!</v>
      </c>
      <c r="P125" s="5" t="e">
        <f t="shared" si="28"/>
        <v>#REF!</v>
      </c>
      <c r="Q125" s="5" t="e">
        <f t="shared" si="23"/>
        <v>#REF!</v>
      </c>
      <c r="R125" s="5" t="e">
        <f t="shared" si="24"/>
        <v>#REF!</v>
      </c>
      <c r="S125" s="5" t="e">
        <f t="shared" si="25"/>
        <v>#REF!</v>
      </c>
      <c r="T125" s="5" t="e">
        <f t="shared" si="26"/>
        <v>#REF!</v>
      </c>
      <c r="U125" s="5" t="e">
        <f t="shared" si="29"/>
        <v>#REF!</v>
      </c>
      <c r="V125" s="5" t="e">
        <f t="shared" si="30"/>
        <v>#REF!</v>
      </c>
      <c r="W125" s="5" t="e">
        <f t="shared" si="31"/>
        <v>#REF!</v>
      </c>
    </row>
    <row r="126" spans="2:23" x14ac:dyDescent="0.25">
      <c r="B126" s="4"/>
      <c r="D126" s="4"/>
      <c r="F126" s="2">
        <v>116</v>
      </c>
      <c r="G126" s="14" t="e">
        <f t="shared" si="27"/>
        <v>#REF!</v>
      </c>
      <c r="H126" s="14" t="e">
        <f t="shared" si="18"/>
        <v>#REF!</v>
      </c>
      <c r="I126" s="9" t="e">
        <f t="shared" si="19"/>
        <v>#REF!</v>
      </c>
      <c r="J126" s="9" t="e">
        <f t="shared" si="20"/>
        <v>#REF!</v>
      </c>
      <c r="K126" s="14" t="e">
        <f t="shared" si="21"/>
        <v>#REF!</v>
      </c>
      <c r="L126" s="9" t="e">
        <f>VLOOKUP(YEAR(G126),Справочники!$C$3:$I$33,7,FALSE)</f>
        <v>#REF!</v>
      </c>
      <c r="M126" s="5" t="e">
        <f>VLOOKUP(YEAR(G126),Справочники!$C$3:$D$33,2,FALSE)</f>
        <v>#REF!</v>
      </c>
      <c r="N126" s="5" t="e">
        <f t="shared" si="22"/>
        <v>#REF!</v>
      </c>
      <c r="O126" s="5" t="e">
        <f t="shared" si="28"/>
        <v>#REF!</v>
      </c>
      <c r="P126" s="5" t="e">
        <f t="shared" si="28"/>
        <v>#REF!</v>
      </c>
      <c r="Q126" s="5" t="e">
        <f t="shared" si="23"/>
        <v>#REF!</v>
      </c>
      <c r="R126" s="5" t="e">
        <f t="shared" si="24"/>
        <v>#REF!</v>
      </c>
      <c r="S126" s="5" t="e">
        <f t="shared" si="25"/>
        <v>#REF!</v>
      </c>
      <c r="T126" s="5" t="e">
        <f t="shared" si="26"/>
        <v>#REF!</v>
      </c>
      <c r="U126" s="5" t="e">
        <f t="shared" si="29"/>
        <v>#REF!</v>
      </c>
      <c r="V126" s="5" t="e">
        <f t="shared" si="30"/>
        <v>#REF!</v>
      </c>
      <c r="W126" s="5" t="e">
        <f t="shared" si="31"/>
        <v>#REF!</v>
      </c>
    </row>
    <row r="127" spans="2:23" x14ac:dyDescent="0.25">
      <c r="B127" s="4"/>
      <c r="D127" s="4"/>
      <c r="F127" s="2">
        <v>117</v>
      </c>
      <c r="G127" s="14" t="e">
        <f t="shared" si="27"/>
        <v>#REF!</v>
      </c>
      <c r="H127" s="14" t="e">
        <f t="shared" si="18"/>
        <v>#REF!</v>
      </c>
      <c r="I127" s="9" t="e">
        <f t="shared" si="19"/>
        <v>#REF!</v>
      </c>
      <c r="J127" s="9" t="e">
        <f t="shared" si="20"/>
        <v>#REF!</v>
      </c>
      <c r="K127" s="14" t="e">
        <f t="shared" si="21"/>
        <v>#REF!</v>
      </c>
      <c r="L127" s="9" t="e">
        <f>VLOOKUP(YEAR(G127),Справочники!$C$3:$I$33,7,FALSE)</f>
        <v>#REF!</v>
      </c>
      <c r="M127" s="5" t="e">
        <f>VLOOKUP(YEAR(G127),Справочники!$C$3:$D$33,2,FALSE)</f>
        <v>#REF!</v>
      </c>
      <c r="N127" s="5" t="e">
        <f t="shared" si="22"/>
        <v>#REF!</v>
      </c>
      <c r="O127" s="5" t="e">
        <f t="shared" si="28"/>
        <v>#REF!</v>
      </c>
      <c r="P127" s="5" t="e">
        <f t="shared" si="28"/>
        <v>#REF!</v>
      </c>
      <c r="Q127" s="5" t="e">
        <f t="shared" si="23"/>
        <v>#REF!</v>
      </c>
      <c r="R127" s="5" t="e">
        <f t="shared" si="24"/>
        <v>#REF!</v>
      </c>
      <c r="S127" s="5" t="e">
        <f t="shared" si="25"/>
        <v>#REF!</v>
      </c>
      <c r="T127" s="5" t="e">
        <f t="shared" si="26"/>
        <v>#REF!</v>
      </c>
      <c r="U127" s="5" t="e">
        <f t="shared" si="29"/>
        <v>#REF!</v>
      </c>
      <c r="V127" s="5" t="e">
        <f t="shared" si="30"/>
        <v>#REF!</v>
      </c>
      <c r="W127" s="5" t="e">
        <f t="shared" si="31"/>
        <v>#REF!</v>
      </c>
    </row>
    <row r="128" spans="2:23" x14ac:dyDescent="0.25">
      <c r="B128" s="4"/>
      <c r="D128" s="4"/>
      <c r="F128" s="2">
        <v>118</v>
      </c>
      <c r="G128" s="14" t="e">
        <f t="shared" si="27"/>
        <v>#REF!</v>
      </c>
      <c r="H128" s="14" t="e">
        <f t="shared" si="18"/>
        <v>#REF!</v>
      </c>
      <c r="I128" s="9" t="e">
        <f t="shared" si="19"/>
        <v>#REF!</v>
      </c>
      <c r="J128" s="9" t="e">
        <f t="shared" si="20"/>
        <v>#REF!</v>
      </c>
      <c r="K128" s="14" t="e">
        <f t="shared" si="21"/>
        <v>#REF!</v>
      </c>
      <c r="L128" s="9" t="e">
        <f>VLOOKUP(YEAR(G128),Справочники!$C$3:$I$33,7,FALSE)</f>
        <v>#REF!</v>
      </c>
      <c r="M128" s="5" t="e">
        <f>VLOOKUP(YEAR(G128),Справочники!$C$3:$D$33,2,FALSE)</f>
        <v>#REF!</v>
      </c>
      <c r="N128" s="5" t="e">
        <f t="shared" si="22"/>
        <v>#REF!</v>
      </c>
      <c r="O128" s="5" t="e">
        <f t="shared" si="28"/>
        <v>#REF!</v>
      </c>
      <c r="P128" s="5" t="e">
        <f t="shared" si="28"/>
        <v>#REF!</v>
      </c>
      <c r="Q128" s="5" t="e">
        <f t="shared" si="23"/>
        <v>#REF!</v>
      </c>
      <c r="R128" s="5" t="e">
        <f t="shared" si="24"/>
        <v>#REF!</v>
      </c>
      <c r="S128" s="5" t="e">
        <f t="shared" si="25"/>
        <v>#REF!</v>
      </c>
      <c r="T128" s="5" t="e">
        <f t="shared" si="26"/>
        <v>#REF!</v>
      </c>
      <c r="U128" s="5" t="e">
        <f t="shared" si="29"/>
        <v>#REF!</v>
      </c>
      <c r="V128" s="5" t="e">
        <f t="shared" si="30"/>
        <v>#REF!</v>
      </c>
      <c r="W128" s="5" t="e">
        <f t="shared" si="31"/>
        <v>#REF!</v>
      </c>
    </row>
    <row r="129" spans="2:23" x14ac:dyDescent="0.25">
      <c r="B129" s="4"/>
      <c r="D129" s="4"/>
      <c r="F129" s="2">
        <v>119</v>
      </c>
      <c r="G129" s="14" t="e">
        <f t="shared" si="27"/>
        <v>#REF!</v>
      </c>
      <c r="H129" s="14" t="e">
        <f t="shared" si="18"/>
        <v>#REF!</v>
      </c>
      <c r="I129" s="9" t="e">
        <f t="shared" si="19"/>
        <v>#REF!</v>
      </c>
      <c r="J129" s="9" t="e">
        <f t="shared" si="20"/>
        <v>#REF!</v>
      </c>
      <c r="K129" s="14" t="e">
        <f t="shared" si="21"/>
        <v>#REF!</v>
      </c>
      <c r="L129" s="9" t="e">
        <f>VLOOKUP(YEAR(G129),Справочники!$C$3:$I$33,7,FALSE)</f>
        <v>#REF!</v>
      </c>
      <c r="M129" s="5" t="e">
        <f>VLOOKUP(YEAR(G129),Справочники!$C$3:$D$33,2,FALSE)</f>
        <v>#REF!</v>
      </c>
      <c r="N129" s="5" t="e">
        <f t="shared" si="22"/>
        <v>#REF!</v>
      </c>
      <c r="O129" s="5" t="e">
        <f t="shared" si="28"/>
        <v>#REF!</v>
      </c>
      <c r="P129" s="5" t="e">
        <f t="shared" si="28"/>
        <v>#REF!</v>
      </c>
      <c r="Q129" s="5" t="e">
        <f t="shared" si="23"/>
        <v>#REF!</v>
      </c>
      <c r="R129" s="5" t="e">
        <f t="shared" si="24"/>
        <v>#REF!</v>
      </c>
      <c r="S129" s="5" t="e">
        <f t="shared" si="25"/>
        <v>#REF!</v>
      </c>
      <c r="T129" s="5" t="e">
        <f t="shared" si="26"/>
        <v>#REF!</v>
      </c>
      <c r="U129" s="5" t="e">
        <f t="shared" si="29"/>
        <v>#REF!</v>
      </c>
      <c r="V129" s="5" t="e">
        <f t="shared" si="30"/>
        <v>#REF!</v>
      </c>
      <c r="W129" s="5" t="e">
        <f t="shared" si="31"/>
        <v>#REF!</v>
      </c>
    </row>
    <row r="130" spans="2:23" x14ac:dyDescent="0.25">
      <c r="B130" s="4"/>
      <c r="D130" s="4"/>
      <c r="F130" s="2">
        <v>120</v>
      </c>
      <c r="G130" s="14" t="e">
        <f t="shared" si="27"/>
        <v>#REF!</v>
      </c>
      <c r="H130" s="14" t="e">
        <f t="shared" si="18"/>
        <v>#REF!</v>
      </c>
      <c r="I130" s="9" t="e">
        <f t="shared" si="19"/>
        <v>#REF!</v>
      </c>
      <c r="J130" s="9" t="e">
        <f t="shared" si="20"/>
        <v>#REF!</v>
      </c>
      <c r="K130" s="14" t="e">
        <f t="shared" si="21"/>
        <v>#REF!</v>
      </c>
      <c r="L130" s="9" t="e">
        <f>VLOOKUP(YEAR(G130),Справочники!$C$3:$I$33,7,FALSE)</f>
        <v>#REF!</v>
      </c>
      <c r="M130" s="5" t="e">
        <f>VLOOKUP(YEAR(G130),Справочники!$C$3:$D$33,2,FALSE)</f>
        <v>#REF!</v>
      </c>
      <c r="N130" s="5" t="e">
        <f t="shared" si="22"/>
        <v>#REF!</v>
      </c>
      <c r="O130" s="5" t="e">
        <f t="shared" si="28"/>
        <v>#REF!</v>
      </c>
      <c r="P130" s="5" t="e">
        <f t="shared" si="28"/>
        <v>#REF!</v>
      </c>
      <c r="Q130" s="5" t="e">
        <f t="shared" si="23"/>
        <v>#REF!</v>
      </c>
      <c r="R130" s="5" t="e">
        <f t="shared" si="24"/>
        <v>#REF!</v>
      </c>
      <c r="S130" s="5" t="e">
        <f t="shared" si="25"/>
        <v>#REF!</v>
      </c>
      <c r="T130" s="5" t="e">
        <f t="shared" si="26"/>
        <v>#REF!</v>
      </c>
      <c r="U130" s="5" t="e">
        <f t="shared" si="29"/>
        <v>#REF!</v>
      </c>
      <c r="V130" s="5" t="e">
        <f t="shared" si="30"/>
        <v>#REF!</v>
      </c>
      <c r="W130" s="5" t="e">
        <f t="shared" si="31"/>
        <v>#REF!</v>
      </c>
    </row>
    <row r="131" spans="2:23" x14ac:dyDescent="0.25">
      <c r="B131" s="4"/>
      <c r="D131" s="4"/>
      <c r="F131" s="2">
        <v>121</v>
      </c>
      <c r="G131" s="14" t="e">
        <f t="shared" si="27"/>
        <v>#REF!</v>
      </c>
      <c r="H131" s="14" t="e">
        <f t="shared" si="18"/>
        <v>#REF!</v>
      </c>
      <c r="I131" s="9" t="e">
        <f t="shared" si="19"/>
        <v>#REF!</v>
      </c>
      <c r="J131" s="9" t="e">
        <f t="shared" si="20"/>
        <v>#REF!</v>
      </c>
      <c r="K131" s="14" t="e">
        <f t="shared" si="21"/>
        <v>#REF!</v>
      </c>
      <c r="L131" s="9" t="e">
        <f>VLOOKUP(YEAR(G131),Справочники!$C$3:$I$33,7,FALSE)</f>
        <v>#REF!</v>
      </c>
      <c r="M131" s="5" t="e">
        <f>VLOOKUP(YEAR(G131),Справочники!$C$3:$D$33,2,FALSE)</f>
        <v>#REF!</v>
      </c>
      <c r="N131" s="5" t="e">
        <f t="shared" si="22"/>
        <v>#REF!</v>
      </c>
      <c r="O131" s="5" t="e">
        <f t="shared" si="28"/>
        <v>#REF!</v>
      </c>
      <c r="P131" s="5" t="e">
        <f t="shared" si="28"/>
        <v>#REF!</v>
      </c>
      <c r="Q131" s="5" t="e">
        <f t="shared" si="23"/>
        <v>#REF!</v>
      </c>
      <c r="R131" s="5" t="e">
        <f t="shared" si="24"/>
        <v>#REF!</v>
      </c>
      <c r="S131" s="5" t="e">
        <f t="shared" si="25"/>
        <v>#REF!</v>
      </c>
      <c r="T131" s="5" t="e">
        <f t="shared" si="26"/>
        <v>#REF!</v>
      </c>
      <c r="U131" s="5" t="e">
        <f t="shared" si="29"/>
        <v>#REF!</v>
      </c>
      <c r="V131" s="5" t="e">
        <f t="shared" si="30"/>
        <v>#REF!</v>
      </c>
      <c r="W131" s="5" t="e">
        <f t="shared" si="31"/>
        <v>#REF!</v>
      </c>
    </row>
    <row r="132" spans="2:23" x14ac:dyDescent="0.25">
      <c r="B132" s="4"/>
      <c r="D132" s="4"/>
      <c r="F132" s="2">
        <v>122</v>
      </c>
      <c r="G132" s="14" t="e">
        <f t="shared" si="27"/>
        <v>#REF!</v>
      </c>
      <c r="H132" s="14" t="e">
        <f t="shared" si="18"/>
        <v>#REF!</v>
      </c>
      <c r="I132" s="9" t="e">
        <f t="shared" si="19"/>
        <v>#REF!</v>
      </c>
      <c r="J132" s="9" t="e">
        <f t="shared" si="20"/>
        <v>#REF!</v>
      </c>
      <c r="K132" s="14" t="e">
        <f t="shared" si="21"/>
        <v>#REF!</v>
      </c>
      <c r="L132" s="9" t="e">
        <f>VLOOKUP(YEAR(G132),Справочники!$C$3:$I$33,7,FALSE)</f>
        <v>#REF!</v>
      </c>
      <c r="M132" s="5" t="e">
        <f>VLOOKUP(YEAR(G132),Справочники!$C$3:$D$33,2,FALSE)</f>
        <v>#REF!</v>
      </c>
      <c r="N132" s="5" t="e">
        <f t="shared" si="22"/>
        <v>#REF!</v>
      </c>
      <c r="O132" s="5" t="e">
        <f t="shared" si="28"/>
        <v>#REF!</v>
      </c>
      <c r="P132" s="5" t="e">
        <f t="shared" si="28"/>
        <v>#REF!</v>
      </c>
      <c r="Q132" s="5" t="e">
        <f t="shared" si="23"/>
        <v>#REF!</v>
      </c>
      <c r="R132" s="5" t="e">
        <f t="shared" si="24"/>
        <v>#REF!</v>
      </c>
      <c r="S132" s="5" t="e">
        <f t="shared" si="25"/>
        <v>#REF!</v>
      </c>
      <c r="T132" s="5" t="e">
        <f t="shared" si="26"/>
        <v>#REF!</v>
      </c>
      <c r="U132" s="5" t="e">
        <f t="shared" si="29"/>
        <v>#REF!</v>
      </c>
      <c r="V132" s="5" t="e">
        <f t="shared" si="30"/>
        <v>#REF!</v>
      </c>
      <c r="W132" s="5" t="e">
        <f t="shared" si="31"/>
        <v>#REF!</v>
      </c>
    </row>
    <row r="133" spans="2:23" x14ac:dyDescent="0.25">
      <c r="B133" s="4"/>
      <c r="D133" s="4"/>
      <c r="F133" s="2">
        <v>123</v>
      </c>
      <c r="G133" s="14" t="e">
        <f t="shared" si="27"/>
        <v>#REF!</v>
      </c>
      <c r="H133" s="14" t="e">
        <f t="shared" si="18"/>
        <v>#REF!</v>
      </c>
      <c r="I133" s="9" t="e">
        <f t="shared" si="19"/>
        <v>#REF!</v>
      </c>
      <c r="J133" s="9" t="e">
        <f t="shared" si="20"/>
        <v>#REF!</v>
      </c>
      <c r="K133" s="14" t="e">
        <f t="shared" si="21"/>
        <v>#REF!</v>
      </c>
      <c r="L133" s="9" t="e">
        <f>VLOOKUP(YEAR(G133),Справочники!$C$3:$I$33,7,FALSE)</f>
        <v>#REF!</v>
      </c>
      <c r="M133" s="5" t="e">
        <f>VLOOKUP(YEAR(G133),Справочники!$C$3:$D$33,2,FALSE)</f>
        <v>#REF!</v>
      </c>
      <c r="N133" s="5" t="e">
        <f t="shared" si="22"/>
        <v>#REF!</v>
      </c>
      <c r="O133" s="5" t="e">
        <f t="shared" si="28"/>
        <v>#REF!</v>
      </c>
      <c r="P133" s="5" t="e">
        <f t="shared" si="28"/>
        <v>#REF!</v>
      </c>
      <c r="Q133" s="5" t="e">
        <f t="shared" si="23"/>
        <v>#REF!</v>
      </c>
      <c r="R133" s="5" t="e">
        <f t="shared" si="24"/>
        <v>#REF!</v>
      </c>
      <c r="S133" s="5" t="e">
        <f t="shared" si="25"/>
        <v>#REF!</v>
      </c>
      <c r="T133" s="5" t="e">
        <f t="shared" si="26"/>
        <v>#REF!</v>
      </c>
      <c r="U133" s="5" t="e">
        <f t="shared" si="29"/>
        <v>#REF!</v>
      </c>
      <c r="V133" s="5" t="e">
        <f t="shared" si="30"/>
        <v>#REF!</v>
      </c>
      <c r="W133" s="5" t="e">
        <f t="shared" si="31"/>
        <v>#REF!</v>
      </c>
    </row>
    <row r="134" spans="2:23" x14ac:dyDescent="0.25">
      <c r="B134" s="4"/>
      <c r="D134" s="4"/>
      <c r="F134" s="2">
        <v>124</v>
      </c>
      <c r="G134" s="14" t="e">
        <f t="shared" si="27"/>
        <v>#REF!</v>
      </c>
      <c r="H134" s="14" t="e">
        <f t="shared" si="18"/>
        <v>#REF!</v>
      </c>
      <c r="I134" s="9" t="e">
        <f t="shared" si="19"/>
        <v>#REF!</v>
      </c>
      <c r="J134" s="9" t="e">
        <f t="shared" si="20"/>
        <v>#REF!</v>
      </c>
      <c r="K134" s="14" t="e">
        <f t="shared" si="21"/>
        <v>#REF!</v>
      </c>
      <c r="L134" s="9" t="e">
        <f>VLOOKUP(YEAR(G134),Справочники!$C$3:$I$33,7,FALSE)</f>
        <v>#REF!</v>
      </c>
      <c r="M134" s="5" t="e">
        <f>VLOOKUP(YEAR(G134),Справочники!$C$3:$D$33,2,FALSE)</f>
        <v>#REF!</v>
      </c>
      <c r="N134" s="5" t="e">
        <f t="shared" si="22"/>
        <v>#REF!</v>
      </c>
      <c r="O134" s="5" t="e">
        <f t="shared" si="28"/>
        <v>#REF!</v>
      </c>
      <c r="P134" s="5" t="e">
        <f t="shared" si="28"/>
        <v>#REF!</v>
      </c>
      <c r="Q134" s="5" t="e">
        <f t="shared" si="23"/>
        <v>#REF!</v>
      </c>
      <c r="R134" s="5" t="e">
        <f t="shared" si="24"/>
        <v>#REF!</v>
      </c>
      <c r="S134" s="5" t="e">
        <f t="shared" si="25"/>
        <v>#REF!</v>
      </c>
      <c r="T134" s="5" t="e">
        <f t="shared" si="26"/>
        <v>#REF!</v>
      </c>
      <c r="U134" s="5" t="e">
        <f t="shared" si="29"/>
        <v>#REF!</v>
      </c>
      <c r="V134" s="5" t="e">
        <f t="shared" si="30"/>
        <v>#REF!</v>
      </c>
      <c r="W134" s="5" t="e">
        <f t="shared" si="31"/>
        <v>#REF!</v>
      </c>
    </row>
    <row r="135" spans="2:23" x14ac:dyDescent="0.25">
      <c r="B135" s="4"/>
      <c r="D135" s="4"/>
      <c r="F135" s="2">
        <v>125</v>
      </c>
      <c r="G135" s="14" t="e">
        <f t="shared" si="27"/>
        <v>#REF!</v>
      </c>
      <c r="H135" s="14" t="e">
        <f t="shared" si="18"/>
        <v>#REF!</v>
      </c>
      <c r="I135" s="9" t="e">
        <f t="shared" si="19"/>
        <v>#REF!</v>
      </c>
      <c r="J135" s="9" t="e">
        <f t="shared" si="20"/>
        <v>#REF!</v>
      </c>
      <c r="K135" s="14" t="e">
        <f t="shared" si="21"/>
        <v>#REF!</v>
      </c>
      <c r="L135" s="9" t="e">
        <f>VLOOKUP(YEAR(G135),Справочники!$C$3:$I$33,7,FALSE)</f>
        <v>#REF!</v>
      </c>
      <c r="M135" s="5" t="e">
        <f>VLOOKUP(YEAR(G135),Справочники!$C$3:$D$33,2,FALSE)</f>
        <v>#REF!</v>
      </c>
      <c r="N135" s="5" t="e">
        <f t="shared" si="22"/>
        <v>#REF!</v>
      </c>
      <c r="O135" s="5" t="e">
        <f t="shared" si="28"/>
        <v>#REF!</v>
      </c>
      <c r="P135" s="5" t="e">
        <f t="shared" si="28"/>
        <v>#REF!</v>
      </c>
      <c r="Q135" s="5" t="e">
        <f t="shared" si="23"/>
        <v>#REF!</v>
      </c>
      <c r="R135" s="5" t="e">
        <f t="shared" si="24"/>
        <v>#REF!</v>
      </c>
      <c r="S135" s="5" t="e">
        <f t="shared" si="25"/>
        <v>#REF!</v>
      </c>
      <c r="T135" s="5" t="e">
        <f t="shared" si="26"/>
        <v>#REF!</v>
      </c>
      <c r="U135" s="5" t="e">
        <f t="shared" si="29"/>
        <v>#REF!</v>
      </c>
      <c r="V135" s="5" t="e">
        <f t="shared" si="30"/>
        <v>#REF!</v>
      </c>
      <c r="W135" s="5" t="e">
        <f t="shared" si="31"/>
        <v>#REF!</v>
      </c>
    </row>
    <row r="136" spans="2:23" x14ac:dyDescent="0.25">
      <c r="B136" s="4"/>
      <c r="D136" s="4"/>
      <c r="F136" s="2">
        <v>126</v>
      </c>
      <c r="G136" s="14" t="e">
        <f t="shared" si="27"/>
        <v>#REF!</v>
      </c>
      <c r="H136" s="14" t="e">
        <f t="shared" si="18"/>
        <v>#REF!</v>
      </c>
      <c r="I136" s="9" t="e">
        <f t="shared" si="19"/>
        <v>#REF!</v>
      </c>
      <c r="J136" s="9" t="e">
        <f t="shared" si="20"/>
        <v>#REF!</v>
      </c>
      <c r="K136" s="14" t="e">
        <f t="shared" si="21"/>
        <v>#REF!</v>
      </c>
      <c r="L136" s="9" t="e">
        <f>VLOOKUP(YEAR(G136),Справочники!$C$3:$I$33,7,FALSE)</f>
        <v>#REF!</v>
      </c>
      <c r="M136" s="5" t="e">
        <f>VLOOKUP(YEAR(G136),Справочники!$C$3:$D$33,2,FALSE)</f>
        <v>#REF!</v>
      </c>
      <c r="N136" s="5" t="e">
        <f t="shared" si="22"/>
        <v>#REF!</v>
      </c>
      <c r="O136" s="5" t="e">
        <f t="shared" si="28"/>
        <v>#REF!</v>
      </c>
      <c r="P136" s="5" t="e">
        <f t="shared" si="28"/>
        <v>#REF!</v>
      </c>
      <c r="Q136" s="5" t="e">
        <f t="shared" si="23"/>
        <v>#REF!</v>
      </c>
      <c r="R136" s="5" t="e">
        <f t="shared" si="24"/>
        <v>#REF!</v>
      </c>
      <c r="S136" s="5" t="e">
        <f t="shared" si="25"/>
        <v>#REF!</v>
      </c>
      <c r="T136" s="5" t="e">
        <f t="shared" si="26"/>
        <v>#REF!</v>
      </c>
      <c r="U136" s="5" t="e">
        <f t="shared" si="29"/>
        <v>#REF!</v>
      </c>
      <c r="V136" s="5" t="e">
        <f t="shared" si="30"/>
        <v>#REF!</v>
      </c>
      <c r="W136" s="5" t="e">
        <f t="shared" si="31"/>
        <v>#REF!</v>
      </c>
    </row>
    <row r="137" spans="2:23" x14ac:dyDescent="0.25">
      <c r="B137" s="4"/>
      <c r="D137" s="4"/>
      <c r="F137" s="2">
        <v>127</v>
      </c>
      <c r="G137" s="14" t="e">
        <f t="shared" si="27"/>
        <v>#REF!</v>
      </c>
      <c r="H137" s="14" t="e">
        <f t="shared" si="18"/>
        <v>#REF!</v>
      </c>
      <c r="I137" s="9" t="e">
        <f t="shared" si="19"/>
        <v>#REF!</v>
      </c>
      <c r="J137" s="9" t="e">
        <f t="shared" si="20"/>
        <v>#REF!</v>
      </c>
      <c r="K137" s="14" t="e">
        <f t="shared" si="21"/>
        <v>#REF!</v>
      </c>
      <c r="L137" s="9" t="e">
        <f>VLOOKUP(YEAR(G137),Справочники!$C$3:$I$33,7,FALSE)</f>
        <v>#REF!</v>
      </c>
      <c r="M137" s="5" t="e">
        <f>VLOOKUP(YEAR(G137),Справочники!$C$3:$D$33,2,FALSE)</f>
        <v>#REF!</v>
      </c>
      <c r="N137" s="5" t="e">
        <f t="shared" si="22"/>
        <v>#REF!</v>
      </c>
      <c r="O137" s="5" t="e">
        <f t="shared" si="28"/>
        <v>#REF!</v>
      </c>
      <c r="P137" s="5" t="e">
        <f t="shared" si="28"/>
        <v>#REF!</v>
      </c>
      <c r="Q137" s="5" t="e">
        <f t="shared" si="23"/>
        <v>#REF!</v>
      </c>
      <c r="R137" s="5" t="e">
        <f t="shared" si="24"/>
        <v>#REF!</v>
      </c>
      <c r="S137" s="5" t="e">
        <f t="shared" si="25"/>
        <v>#REF!</v>
      </c>
      <c r="T137" s="5" t="e">
        <f t="shared" si="26"/>
        <v>#REF!</v>
      </c>
      <c r="U137" s="5" t="e">
        <f t="shared" si="29"/>
        <v>#REF!</v>
      </c>
      <c r="V137" s="5" t="e">
        <f t="shared" si="30"/>
        <v>#REF!</v>
      </c>
      <c r="W137" s="5" t="e">
        <f t="shared" si="31"/>
        <v>#REF!</v>
      </c>
    </row>
    <row r="138" spans="2:23" x14ac:dyDescent="0.25">
      <c r="B138" s="4"/>
      <c r="D138" s="4"/>
      <c r="F138" s="2">
        <v>128</v>
      </c>
      <c r="G138" s="14" t="e">
        <f t="shared" si="27"/>
        <v>#REF!</v>
      </c>
      <c r="H138" s="14" t="e">
        <f t="shared" si="18"/>
        <v>#REF!</v>
      </c>
      <c r="I138" s="9" t="e">
        <f t="shared" si="19"/>
        <v>#REF!</v>
      </c>
      <c r="J138" s="9" t="e">
        <f t="shared" si="20"/>
        <v>#REF!</v>
      </c>
      <c r="K138" s="14" t="e">
        <f t="shared" si="21"/>
        <v>#REF!</v>
      </c>
      <c r="L138" s="9" t="e">
        <f>VLOOKUP(YEAR(G138),Справочники!$C$3:$I$33,7,FALSE)</f>
        <v>#REF!</v>
      </c>
      <c r="M138" s="5" t="e">
        <f>VLOOKUP(YEAR(G138),Справочники!$C$3:$D$33,2,FALSE)</f>
        <v>#REF!</v>
      </c>
      <c r="N138" s="5" t="e">
        <f t="shared" si="22"/>
        <v>#REF!</v>
      </c>
      <c r="O138" s="5" t="e">
        <f t="shared" si="28"/>
        <v>#REF!</v>
      </c>
      <c r="P138" s="5" t="e">
        <f t="shared" si="28"/>
        <v>#REF!</v>
      </c>
      <c r="Q138" s="5" t="e">
        <f t="shared" si="23"/>
        <v>#REF!</v>
      </c>
      <c r="R138" s="5" t="e">
        <f t="shared" si="24"/>
        <v>#REF!</v>
      </c>
      <c r="S138" s="5" t="e">
        <f t="shared" si="25"/>
        <v>#REF!</v>
      </c>
      <c r="T138" s="5" t="e">
        <f t="shared" si="26"/>
        <v>#REF!</v>
      </c>
      <c r="U138" s="5" t="e">
        <f t="shared" si="29"/>
        <v>#REF!</v>
      </c>
      <c r="V138" s="5" t="e">
        <f t="shared" si="30"/>
        <v>#REF!</v>
      </c>
      <c r="W138" s="5" t="e">
        <f t="shared" si="31"/>
        <v>#REF!</v>
      </c>
    </row>
    <row r="139" spans="2:23" x14ac:dyDescent="0.25">
      <c r="B139" s="4"/>
      <c r="D139" s="4"/>
      <c r="F139" s="2">
        <v>129</v>
      </c>
      <c r="G139" s="14" t="e">
        <f t="shared" si="27"/>
        <v>#REF!</v>
      </c>
      <c r="H139" s="14" t="e">
        <f t="shared" si="18"/>
        <v>#REF!</v>
      </c>
      <c r="I139" s="9" t="e">
        <f t="shared" si="19"/>
        <v>#REF!</v>
      </c>
      <c r="J139" s="9" t="e">
        <f t="shared" si="20"/>
        <v>#REF!</v>
      </c>
      <c r="K139" s="14" t="e">
        <f t="shared" si="21"/>
        <v>#REF!</v>
      </c>
      <c r="L139" s="9" t="e">
        <f>VLOOKUP(YEAR(G139),Справочники!$C$3:$I$33,7,FALSE)</f>
        <v>#REF!</v>
      </c>
      <c r="M139" s="5" t="e">
        <f>VLOOKUP(YEAR(G139),Справочники!$C$3:$D$33,2,FALSE)</f>
        <v>#REF!</v>
      </c>
      <c r="N139" s="5" t="e">
        <f t="shared" si="22"/>
        <v>#REF!</v>
      </c>
      <c r="O139" s="5" t="e">
        <f t="shared" si="28"/>
        <v>#REF!</v>
      </c>
      <c r="P139" s="5" t="e">
        <f t="shared" si="28"/>
        <v>#REF!</v>
      </c>
      <c r="Q139" s="5" t="e">
        <f t="shared" si="23"/>
        <v>#REF!</v>
      </c>
      <c r="R139" s="5" t="e">
        <f t="shared" si="24"/>
        <v>#REF!</v>
      </c>
      <c r="S139" s="5" t="e">
        <f t="shared" si="25"/>
        <v>#REF!</v>
      </c>
      <c r="T139" s="5" t="e">
        <f t="shared" si="26"/>
        <v>#REF!</v>
      </c>
      <c r="U139" s="5" t="e">
        <f t="shared" si="29"/>
        <v>#REF!</v>
      </c>
      <c r="V139" s="5" t="e">
        <f t="shared" ref="V139:V170" si="32">O139-R139</f>
        <v>#REF!</v>
      </c>
      <c r="W139" s="5" t="e">
        <f t="shared" ref="W139:W170" si="33">P139+U139-T139</f>
        <v>#REF!</v>
      </c>
    </row>
    <row r="140" spans="2:23" x14ac:dyDescent="0.25">
      <c r="B140" s="4"/>
      <c r="D140" s="4"/>
      <c r="F140" s="2">
        <v>130</v>
      </c>
      <c r="G140" s="14" t="e">
        <f t="shared" si="27"/>
        <v>#REF!</v>
      </c>
      <c r="H140" s="14" t="e">
        <f t="shared" ref="H140:H203" si="34">EOMONTH(G140,0)</f>
        <v>#REF!</v>
      </c>
      <c r="I140" s="9" t="e">
        <f t="shared" ref="I140:I203" si="35">H140-G140+1</f>
        <v>#REF!</v>
      </c>
      <c r="J140" s="9" t="e">
        <f t="shared" ref="J140:J203" si="36">WEEKDAY(H140,11)</f>
        <v>#REF!</v>
      </c>
      <c r="K140" s="14" t="e">
        <f t="shared" ref="K140:K203" si="37">WORKDAY(H140,IF(OR(J140=6,J140=7),1,0))</f>
        <v>#REF!</v>
      </c>
      <c r="L140" s="9" t="e">
        <f>VLOOKUP(YEAR(G140),Справочники!$C$3:$I$33,7,FALSE)</f>
        <v>#REF!</v>
      </c>
      <c r="M140" s="5" t="e">
        <f>VLOOKUP(YEAR(G140),Справочники!$C$3:$D$33,2,FALSE)</f>
        <v>#REF!</v>
      </c>
      <c r="N140" s="5" t="e">
        <f t="shared" ref="N140:N203" si="38">O140+P140</f>
        <v>#REF!</v>
      </c>
      <c r="O140" s="5" t="e">
        <f t="shared" si="28"/>
        <v>#REF!</v>
      </c>
      <c r="P140" s="5" t="e">
        <f t="shared" si="28"/>
        <v>#REF!</v>
      </c>
      <c r="Q140" s="5" t="e">
        <f t="shared" ref="Q140:Q203" si="39">O140*$D$4/L140*I140</f>
        <v>#REF!</v>
      </c>
      <c r="R140" s="5" t="e">
        <f t="shared" ref="R140:R203" si="40">MIN(M140-T140-S140,O140)</f>
        <v>#REF!</v>
      </c>
      <c r="S140" s="5" t="e">
        <f t="shared" ref="S140:S203" si="41">MIN(M140-T140,Q140)</f>
        <v>#REF!</v>
      </c>
      <c r="T140" s="5" t="e">
        <f t="shared" ref="T140:T203" si="42">MIN(M140,P140)</f>
        <v>#REF!</v>
      </c>
      <c r="U140" s="5" t="e">
        <f t="shared" si="29"/>
        <v>#REF!</v>
      </c>
      <c r="V140" s="5" t="e">
        <f t="shared" si="32"/>
        <v>#REF!</v>
      </c>
      <c r="W140" s="5" t="e">
        <f t="shared" si="33"/>
        <v>#REF!</v>
      </c>
    </row>
    <row r="141" spans="2:23" x14ac:dyDescent="0.25">
      <c r="B141" s="4"/>
      <c r="D141" s="4"/>
      <c r="F141" s="2">
        <v>131</v>
      </c>
      <c r="G141" s="14" t="e">
        <f t="shared" ref="G141:G204" si="43">H140+1</f>
        <v>#REF!</v>
      </c>
      <c r="H141" s="14" t="e">
        <f t="shared" si="34"/>
        <v>#REF!</v>
      </c>
      <c r="I141" s="9" t="e">
        <f t="shared" si="35"/>
        <v>#REF!</v>
      </c>
      <c r="J141" s="9" t="e">
        <f t="shared" si="36"/>
        <v>#REF!</v>
      </c>
      <c r="K141" s="14" t="e">
        <f t="shared" si="37"/>
        <v>#REF!</v>
      </c>
      <c r="L141" s="9" t="e">
        <f>VLOOKUP(YEAR(G141),Справочники!$C$3:$I$33,7,FALSE)</f>
        <v>#REF!</v>
      </c>
      <c r="M141" s="5" t="e">
        <f>VLOOKUP(YEAR(G141),Справочники!$C$3:$D$33,2,FALSE)</f>
        <v>#REF!</v>
      </c>
      <c r="N141" s="5" t="e">
        <f t="shared" si="38"/>
        <v>#REF!</v>
      </c>
      <c r="O141" s="5" t="e">
        <f t="shared" ref="O141:P204" si="44">V140</f>
        <v>#REF!</v>
      </c>
      <c r="P141" s="5" t="e">
        <f t="shared" si="44"/>
        <v>#REF!</v>
      </c>
      <c r="Q141" s="5" t="e">
        <f t="shared" si="39"/>
        <v>#REF!</v>
      </c>
      <c r="R141" s="5" t="e">
        <f t="shared" si="40"/>
        <v>#REF!</v>
      </c>
      <c r="S141" s="5" t="e">
        <f t="shared" si="41"/>
        <v>#REF!</v>
      </c>
      <c r="T141" s="5" t="e">
        <f t="shared" si="42"/>
        <v>#REF!</v>
      </c>
      <c r="U141" s="5" t="e">
        <f t="shared" ref="U141:U204" si="45">MAX(Q141-S141,0)</f>
        <v>#REF!</v>
      </c>
      <c r="V141" s="5" t="e">
        <f t="shared" si="32"/>
        <v>#REF!</v>
      </c>
      <c r="W141" s="5" t="e">
        <f t="shared" si="33"/>
        <v>#REF!</v>
      </c>
    </row>
    <row r="142" spans="2:23" x14ac:dyDescent="0.25">
      <c r="B142" s="4"/>
      <c r="D142" s="4"/>
      <c r="F142" s="2">
        <v>132</v>
      </c>
      <c r="G142" s="14" t="e">
        <f t="shared" si="43"/>
        <v>#REF!</v>
      </c>
      <c r="H142" s="14" t="e">
        <f t="shared" si="34"/>
        <v>#REF!</v>
      </c>
      <c r="I142" s="9" t="e">
        <f t="shared" si="35"/>
        <v>#REF!</v>
      </c>
      <c r="J142" s="9" t="e">
        <f t="shared" si="36"/>
        <v>#REF!</v>
      </c>
      <c r="K142" s="14" t="e">
        <f t="shared" si="37"/>
        <v>#REF!</v>
      </c>
      <c r="L142" s="9" t="e">
        <f>VLOOKUP(YEAR(G142),Справочники!$C$3:$I$33,7,FALSE)</f>
        <v>#REF!</v>
      </c>
      <c r="M142" s="5" t="e">
        <f>VLOOKUP(YEAR(G142),Справочники!$C$3:$D$33,2,FALSE)</f>
        <v>#REF!</v>
      </c>
      <c r="N142" s="5" t="e">
        <f t="shared" si="38"/>
        <v>#REF!</v>
      </c>
      <c r="O142" s="5" t="e">
        <f t="shared" si="44"/>
        <v>#REF!</v>
      </c>
      <c r="P142" s="5" t="e">
        <f t="shared" si="44"/>
        <v>#REF!</v>
      </c>
      <c r="Q142" s="5" t="e">
        <f t="shared" si="39"/>
        <v>#REF!</v>
      </c>
      <c r="R142" s="5" t="e">
        <f t="shared" si="40"/>
        <v>#REF!</v>
      </c>
      <c r="S142" s="5" t="e">
        <f t="shared" si="41"/>
        <v>#REF!</v>
      </c>
      <c r="T142" s="5" t="e">
        <f t="shared" si="42"/>
        <v>#REF!</v>
      </c>
      <c r="U142" s="5" t="e">
        <f t="shared" si="45"/>
        <v>#REF!</v>
      </c>
      <c r="V142" s="5" t="e">
        <f t="shared" si="32"/>
        <v>#REF!</v>
      </c>
      <c r="W142" s="5" t="e">
        <f t="shared" si="33"/>
        <v>#REF!</v>
      </c>
    </row>
    <row r="143" spans="2:23" x14ac:dyDescent="0.25">
      <c r="B143" s="4"/>
      <c r="D143" s="4"/>
      <c r="F143" s="2">
        <v>133</v>
      </c>
      <c r="G143" s="14" t="e">
        <f t="shared" si="43"/>
        <v>#REF!</v>
      </c>
      <c r="H143" s="14" t="e">
        <f t="shared" si="34"/>
        <v>#REF!</v>
      </c>
      <c r="I143" s="9" t="e">
        <f t="shared" si="35"/>
        <v>#REF!</v>
      </c>
      <c r="J143" s="9" t="e">
        <f t="shared" si="36"/>
        <v>#REF!</v>
      </c>
      <c r="K143" s="14" t="e">
        <f t="shared" si="37"/>
        <v>#REF!</v>
      </c>
      <c r="L143" s="9" t="e">
        <f>VLOOKUP(YEAR(G143),Справочники!$C$3:$I$33,7,FALSE)</f>
        <v>#REF!</v>
      </c>
      <c r="M143" s="5" t="e">
        <f>VLOOKUP(YEAR(G143),Справочники!$C$3:$D$33,2,FALSE)</f>
        <v>#REF!</v>
      </c>
      <c r="N143" s="5" t="e">
        <f t="shared" si="38"/>
        <v>#REF!</v>
      </c>
      <c r="O143" s="5" t="e">
        <f t="shared" si="44"/>
        <v>#REF!</v>
      </c>
      <c r="P143" s="5" t="e">
        <f t="shared" si="44"/>
        <v>#REF!</v>
      </c>
      <c r="Q143" s="5" t="e">
        <f t="shared" si="39"/>
        <v>#REF!</v>
      </c>
      <c r="R143" s="5" t="e">
        <f t="shared" si="40"/>
        <v>#REF!</v>
      </c>
      <c r="S143" s="5" t="e">
        <f t="shared" si="41"/>
        <v>#REF!</v>
      </c>
      <c r="T143" s="5" t="e">
        <f t="shared" si="42"/>
        <v>#REF!</v>
      </c>
      <c r="U143" s="5" t="e">
        <f t="shared" si="45"/>
        <v>#REF!</v>
      </c>
      <c r="V143" s="5" t="e">
        <f t="shared" si="32"/>
        <v>#REF!</v>
      </c>
      <c r="W143" s="5" t="e">
        <f t="shared" si="33"/>
        <v>#REF!</v>
      </c>
    </row>
    <row r="144" spans="2:23" x14ac:dyDescent="0.25">
      <c r="B144" s="4"/>
      <c r="D144" s="4"/>
      <c r="F144" s="2">
        <v>134</v>
      </c>
      <c r="G144" s="14" t="e">
        <f t="shared" si="43"/>
        <v>#REF!</v>
      </c>
      <c r="H144" s="14" t="e">
        <f t="shared" si="34"/>
        <v>#REF!</v>
      </c>
      <c r="I144" s="9" t="e">
        <f t="shared" si="35"/>
        <v>#REF!</v>
      </c>
      <c r="J144" s="9" t="e">
        <f t="shared" si="36"/>
        <v>#REF!</v>
      </c>
      <c r="K144" s="14" t="e">
        <f t="shared" si="37"/>
        <v>#REF!</v>
      </c>
      <c r="L144" s="9" t="e">
        <f>VLOOKUP(YEAR(G144),Справочники!$C$3:$I$33,7,FALSE)</f>
        <v>#REF!</v>
      </c>
      <c r="M144" s="5" t="e">
        <f>VLOOKUP(YEAR(G144),Справочники!$C$3:$D$33,2,FALSE)</f>
        <v>#REF!</v>
      </c>
      <c r="N144" s="5" t="e">
        <f t="shared" si="38"/>
        <v>#REF!</v>
      </c>
      <c r="O144" s="5" t="e">
        <f t="shared" si="44"/>
        <v>#REF!</v>
      </c>
      <c r="P144" s="5" t="e">
        <f t="shared" si="44"/>
        <v>#REF!</v>
      </c>
      <c r="Q144" s="5" t="e">
        <f t="shared" si="39"/>
        <v>#REF!</v>
      </c>
      <c r="R144" s="5" t="e">
        <f t="shared" si="40"/>
        <v>#REF!</v>
      </c>
      <c r="S144" s="5" t="e">
        <f t="shared" si="41"/>
        <v>#REF!</v>
      </c>
      <c r="T144" s="5" t="e">
        <f t="shared" si="42"/>
        <v>#REF!</v>
      </c>
      <c r="U144" s="5" t="e">
        <f t="shared" si="45"/>
        <v>#REF!</v>
      </c>
      <c r="V144" s="5" t="e">
        <f t="shared" si="32"/>
        <v>#REF!</v>
      </c>
      <c r="W144" s="5" t="e">
        <f t="shared" si="33"/>
        <v>#REF!</v>
      </c>
    </row>
    <row r="145" spans="2:23" x14ac:dyDescent="0.25">
      <c r="B145" s="4"/>
      <c r="D145" s="4"/>
      <c r="F145" s="2">
        <v>135</v>
      </c>
      <c r="G145" s="14" t="e">
        <f t="shared" si="43"/>
        <v>#REF!</v>
      </c>
      <c r="H145" s="14" t="e">
        <f t="shared" si="34"/>
        <v>#REF!</v>
      </c>
      <c r="I145" s="9" t="e">
        <f t="shared" si="35"/>
        <v>#REF!</v>
      </c>
      <c r="J145" s="9" t="e">
        <f t="shared" si="36"/>
        <v>#REF!</v>
      </c>
      <c r="K145" s="14" t="e">
        <f t="shared" si="37"/>
        <v>#REF!</v>
      </c>
      <c r="L145" s="9" t="e">
        <f>VLOOKUP(YEAR(G145),Справочники!$C$3:$I$33,7,FALSE)</f>
        <v>#REF!</v>
      </c>
      <c r="M145" s="5" t="e">
        <f>VLOOKUP(YEAR(G145),Справочники!$C$3:$D$33,2,FALSE)</f>
        <v>#REF!</v>
      </c>
      <c r="N145" s="5" t="e">
        <f t="shared" si="38"/>
        <v>#REF!</v>
      </c>
      <c r="O145" s="5" t="e">
        <f t="shared" si="44"/>
        <v>#REF!</v>
      </c>
      <c r="P145" s="5" t="e">
        <f t="shared" si="44"/>
        <v>#REF!</v>
      </c>
      <c r="Q145" s="5" t="e">
        <f t="shared" si="39"/>
        <v>#REF!</v>
      </c>
      <c r="R145" s="5" t="e">
        <f t="shared" si="40"/>
        <v>#REF!</v>
      </c>
      <c r="S145" s="5" t="e">
        <f t="shared" si="41"/>
        <v>#REF!</v>
      </c>
      <c r="T145" s="5" t="e">
        <f t="shared" si="42"/>
        <v>#REF!</v>
      </c>
      <c r="U145" s="5" t="e">
        <f t="shared" si="45"/>
        <v>#REF!</v>
      </c>
      <c r="V145" s="5" t="e">
        <f t="shared" si="32"/>
        <v>#REF!</v>
      </c>
      <c r="W145" s="5" t="e">
        <f t="shared" si="33"/>
        <v>#REF!</v>
      </c>
    </row>
    <row r="146" spans="2:23" x14ac:dyDescent="0.25">
      <c r="B146" s="4"/>
      <c r="D146" s="4"/>
      <c r="F146" s="2">
        <v>136</v>
      </c>
      <c r="G146" s="14" t="e">
        <f t="shared" si="43"/>
        <v>#REF!</v>
      </c>
      <c r="H146" s="14" t="e">
        <f t="shared" si="34"/>
        <v>#REF!</v>
      </c>
      <c r="I146" s="9" t="e">
        <f t="shared" si="35"/>
        <v>#REF!</v>
      </c>
      <c r="J146" s="9" t="e">
        <f t="shared" si="36"/>
        <v>#REF!</v>
      </c>
      <c r="K146" s="14" t="e">
        <f t="shared" si="37"/>
        <v>#REF!</v>
      </c>
      <c r="L146" s="9" t="e">
        <f>VLOOKUP(YEAR(G146),Справочники!$C$3:$I$33,7,FALSE)</f>
        <v>#REF!</v>
      </c>
      <c r="M146" s="5" t="e">
        <f>VLOOKUP(YEAR(G146),Справочники!$C$3:$D$33,2,FALSE)</f>
        <v>#REF!</v>
      </c>
      <c r="N146" s="5" t="e">
        <f t="shared" si="38"/>
        <v>#REF!</v>
      </c>
      <c r="O146" s="5" t="e">
        <f t="shared" si="44"/>
        <v>#REF!</v>
      </c>
      <c r="P146" s="5" t="e">
        <f t="shared" si="44"/>
        <v>#REF!</v>
      </c>
      <c r="Q146" s="5" t="e">
        <f t="shared" si="39"/>
        <v>#REF!</v>
      </c>
      <c r="R146" s="5" t="e">
        <f t="shared" si="40"/>
        <v>#REF!</v>
      </c>
      <c r="S146" s="5" t="e">
        <f t="shared" si="41"/>
        <v>#REF!</v>
      </c>
      <c r="T146" s="5" t="e">
        <f t="shared" si="42"/>
        <v>#REF!</v>
      </c>
      <c r="U146" s="5" t="e">
        <f t="shared" si="45"/>
        <v>#REF!</v>
      </c>
      <c r="V146" s="5" t="e">
        <f t="shared" si="32"/>
        <v>#REF!</v>
      </c>
      <c r="W146" s="5" t="e">
        <f t="shared" si="33"/>
        <v>#REF!</v>
      </c>
    </row>
    <row r="147" spans="2:23" x14ac:dyDescent="0.25">
      <c r="B147" s="4"/>
      <c r="D147" s="4"/>
      <c r="F147" s="2">
        <v>137</v>
      </c>
      <c r="G147" s="14" t="e">
        <f t="shared" si="43"/>
        <v>#REF!</v>
      </c>
      <c r="H147" s="14" t="e">
        <f t="shared" si="34"/>
        <v>#REF!</v>
      </c>
      <c r="I147" s="9" t="e">
        <f t="shared" si="35"/>
        <v>#REF!</v>
      </c>
      <c r="J147" s="9" t="e">
        <f t="shared" si="36"/>
        <v>#REF!</v>
      </c>
      <c r="K147" s="14" t="e">
        <f t="shared" si="37"/>
        <v>#REF!</v>
      </c>
      <c r="L147" s="9" t="e">
        <f>VLOOKUP(YEAR(G147),Справочники!$C$3:$I$33,7,FALSE)</f>
        <v>#REF!</v>
      </c>
      <c r="M147" s="5" t="e">
        <f>VLOOKUP(YEAR(G147),Справочники!$C$3:$D$33,2,FALSE)</f>
        <v>#REF!</v>
      </c>
      <c r="N147" s="5" t="e">
        <f t="shared" si="38"/>
        <v>#REF!</v>
      </c>
      <c r="O147" s="5" t="e">
        <f t="shared" si="44"/>
        <v>#REF!</v>
      </c>
      <c r="P147" s="5" t="e">
        <f t="shared" si="44"/>
        <v>#REF!</v>
      </c>
      <c r="Q147" s="5" t="e">
        <f t="shared" si="39"/>
        <v>#REF!</v>
      </c>
      <c r="R147" s="5" t="e">
        <f t="shared" si="40"/>
        <v>#REF!</v>
      </c>
      <c r="S147" s="5" t="e">
        <f t="shared" si="41"/>
        <v>#REF!</v>
      </c>
      <c r="T147" s="5" t="e">
        <f t="shared" si="42"/>
        <v>#REF!</v>
      </c>
      <c r="U147" s="5" t="e">
        <f t="shared" si="45"/>
        <v>#REF!</v>
      </c>
      <c r="V147" s="5" t="e">
        <f t="shared" si="32"/>
        <v>#REF!</v>
      </c>
      <c r="W147" s="5" t="e">
        <f t="shared" si="33"/>
        <v>#REF!</v>
      </c>
    </row>
    <row r="148" spans="2:23" x14ac:dyDescent="0.25">
      <c r="B148" s="4"/>
      <c r="D148" s="4"/>
      <c r="F148" s="2">
        <v>138</v>
      </c>
      <c r="G148" s="14" t="e">
        <f t="shared" si="43"/>
        <v>#REF!</v>
      </c>
      <c r="H148" s="14" t="e">
        <f t="shared" si="34"/>
        <v>#REF!</v>
      </c>
      <c r="I148" s="9" t="e">
        <f t="shared" si="35"/>
        <v>#REF!</v>
      </c>
      <c r="J148" s="9" t="e">
        <f t="shared" si="36"/>
        <v>#REF!</v>
      </c>
      <c r="K148" s="14" t="e">
        <f t="shared" si="37"/>
        <v>#REF!</v>
      </c>
      <c r="L148" s="9" t="e">
        <f>VLOOKUP(YEAR(G148),Справочники!$C$3:$I$33,7,FALSE)</f>
        <v>#REF!</v>
      </c>
      <c r="M148" s="5" t="e">
        <f>VLOOKUP(YEAR(G148),Справочники!$C$3:$D$33,2,FALSE)</f>
        <v>#REF!</v>
      </c>
      <c r="N148" s="5" t="e">
        <f t="shared" si="38"/>
        <v>#REF!</v>
      </c>
      <c r="O148" s="5" t="e">
        <f t="shared" si="44"/>
        <v>#REF!</v>
      </c>
      <c r="P148" s="5" t="e">
        <f t="shared" si="44"/>
        <v>#REF!</v>
      </c>
      <c r="Q148" s="5" t="e">
        <f t="shared" si="39"/>
        <v>#REF!</v>
      </c>
      <c r="R148" s="5" t="e">
        <f t="shared" si="40"/>
        <v>#REF!</v>
      </c>
      <c r="S148" s="5" t="e">
        <f t="shared" si="41"/>
        <v>#REF!</v>
      </c>
      <c r="T148" s="5" t="e">
        <f t="shared" si="42"/>
        <v>#REF!</v>
      </c>
      <c r="U148" s="5" t="e">
        <f t="shared" si="45"/>
        <v>#REF!</v>
      </c>
      <c r="V148" s="5" t="e">
        <f t="shared" si="32"/>
        <v>#REF!</v>
      </c>
      <c r="W148" s="5" t="e">
        <f t="shared" si="33"/>
        <v>#REF!</v>
      </c>
    </row>
    <row r="149" spans="2:23" x14ac:dyDescent="0.25">
      <c r="B149" s="4"/>
      <c r="D149" s="4"/>
      <c r="F149" s="2">
        <v>139</v>
      </c>
      <c r="G149" s="14" t="e">
        <f t="shared" si="43"/>
        <v>#REF!</v>
      </c>
      <c r="H149" s="14" t="e">
        <f t="shared" si="34"/>
        <v>#REF!</v>
      </c>
      <c r="I149" s="9" t="e">
        <f t="shared" si="35"/>
        <v>#REF!</v>
      </c>
      <c r="J149" s="9" t="e">
        <f t="shared" si="36"/>
        <v>#REF!</v>
      </c>
      <c r="K149" s="14" t="e">
        <f t="shared" si="37"/>
        <v>#REF!</v>
      </c>
      <c r="L149" s="9" t="e">
        <f>VLOOKUP(YEAR(G149),Справочники!$C$3:$I$33,7,FALSE)</f>
        <v>#REF!</v>
      </c>
      <c r="M149" s="5" t="e">
        <f>VLOOKUP(YEAR(G149),Справочники!$C$3:$D$33,2,FALSE)</f>
        <v>#REF!</v>
      </c>
      <c r="N149" s="5" t="e">
        <f t="shared" si="38"/>
        <v>#REF!</v>
      </c>
      <c r="O149" s="5" t="e">
        <f t="shared" si="44"/>
        <v>#REF!</v>
      </c>
      <c r="P149" s="5" t="e">
        <f t="shared" si="44"/>
        <v>#REF!</v>
      </c>
      <c r="Q149" s="5" t="e">
        <f t="shared" si="39"/>
        <v>#REF!</v>
      </c>
      <c r="R149" s="5" t="e">
        <f t="shared" si="40"/>
        <v>#REF!</v>
      </c>
      <c r="S149" s="5" t="e">
        <f t="shared" si="41"/>
        <v>#REF!</v>
      </c>
      <c r="T149" s="5" t="e">
        <f t="shared" si="42"/>
        <v>#REF!</v>
      </c>
      <c r="U149" s="5" t="e">
        <f t="shared" si="45"/>
        <v>#REF!</v>
      </c>
      <c r="V149" s="5" t="e">
        <f t="shared" si="32"/>
        <v>#REF!</v>
      </c>
      <c r="W149" s="5" t="e">
        <f t="shared" si="33"/>
        <v>#REF!</v>
      </c>
    </row>
    <row r="150" spans="2:23" x14ac:dyDescent="0.25">
      <c r="B150" s="4"/>
      <c r="D150" s="4"/>
      <c r="F150" s="2">
        <v>140</v>
      </c>
      <c r="G150" s="14" t="e">
        <f t="shared" si="43"/>
        <v>#REF!</v>
      </c>
      <c r="H150" s="14" t="e">
        <f t="shared" si="34"/>
        <v>#REF!</v>
      </c>
      <c r="I150" s="9" t="e">
        <f t="shared" si="35"/>
        <v>#REF!</v>
      </c>
      <c r="J150" s="9" t="e">
        <f t="shared" si="36"/>
        <v>#REF!</v>
      </c>
      <c r="K150" s="14" t="e">
        <f t="shared" si="37"/>
        <v>#REF!</v>
      </c>
      <c r="L150" s="9" t="e">
        <f>VLOOKUP(YEAR(G150),Справочники!$C$3:$I$33,7,FALSE)</f>
        <v>#REF!</v>
      </c>
      <c r="M150" s="5" t="e">
        <f>VLOOKUP(YEAR(G150),Справочники!$C$3:$D$33,2,FALSE)</f>
        <v>#REF!</v>
      </c>
      <c r="N150" s="5" t="e">
        <f t="shared" si="38"/>
        <v>#REF!</v>
      </c>
      <c r="O150" s="5" t="e">
        <f t="shared" si="44"/>
        <v>#REF!</v>
      </c>
      <c r="P150" s="5" t="e">
        <f t="shared" si="44"/>
        <v>#REF!</v>
      </c>
      <c r="Q150" s="5" t="e">
        <f t="shared" si="39"/>
        <v>#REF!</v>
      </c>
      <c r="R150" s="5" t="e">
        <f t="shared" si="40"/>
        <v>#REF!</v>
      </c>
      <c r="S150" s="5" t="e">
        <f t="shared" si="41"/>
        <v>#REF!</v>
      </c>
      <c r="T150" s="5" t="e">
        <f t="shared" si="42"/>
        <v>#REF!</v>
      </c>
      <c r="U150" s="5" t="e">
        <f t="shared" si="45"/>
        <v>#REF!</v>
      </c>
      <c r="V150" s="5" t="e">
        <f t="shared" si="32"/>
        <v>#REF!</v>
      </c>
      <c r="W150" s="5" t="e">
        <f t="shared" si="33"/>
        <v>#REF!</v>
      </c>
    </row>
    <row r="151" spans="2:23" x14ac:dyDescent="0.25">
      <c r="B151" s="4"/>
      <c r="D151" s="4"/>
      <c r="F151" s="2">
        <v>141</v>
      </c>
      <c r="G151" s="14" t="e">
        <f t="shared" si="43"/>
        <v>#REF!</v>
      </c>
      <c r="H151" s="14" t="e">
        <f t="shared" si="34"/>
        <v>#REF!</v>
      </c>
      <c r="I151" s="9" t="e">
        <f t="shared" si="35"/>
        <v>#REF!</v>
      </c>
      <c r="J151" s="9" t="e">
        <f t="shared" si="36"/>
        <v>#REF!</v>
      </c>
      <c r="K151" s="14" t="e">
        <f t="shared" si="37"/>
        <v>#REF!</v>
      </c>
      <c r="L151" s="9" t="e">
        <f>VLOOKUP(YEAR(G151),Справочники!$C$3:$I$33,7,FALSE)</f>
        <v>#REF!</v>
      </c>
      <c r="M151" s="5" t="e">
        <f>VLOOKUP(YEAR(G151),Справочники!$C$3:$D$33,2,FALSE)</f>
        <v>#REF!</v>
      </c>
      <c r="N151" s="5" t="e">
        <f t="shared" si="38"/>
        <v>#REF!</v>
      </c>
      <c r="O151" s="5" t="e">
        <f t="shared" si="44"/>
        <v>#REF!</v>
      </c>
      <c r="P151" s="5" t="e">
        <f t="shared" si="44"/>
        <v>#REF!</v>
      </c>
      <c r="Q151" s="5" t="e">
        <f t="shared" si="39"/>
        <v>#REF!</v>
      </c>
      <c r="R151" s="5" t="e">
        <f t="shared" si="40"/>
        <v>#REF!</v>
      </c>
      <c r="S151" s="5" t="e">
        <f t="shared" si="41"/>
        <v>#REF!</v>
      </c>
      <c r="T151" s="5" t="e">
        <f t="shared" si="42"/>
        <v>#REF!</v>
      </c>
      <c r="U151" s="5" t="e">
        <f t="shared" si="45"/>
        <v>#REF!</v>
      </c>
      <c r="V151" s="5" t="e">
        <f t="shared" si="32"/>
        <v>#REF!</v>
      </c>
      <c r="W151" s="5" t="e">
        <f t="shared" si="33"/>
        <v>#REF!</v>
      </c>
    </row>
    <row r="152" spans="2:23" x14ac:dyDescent="0.25">
      <c r="B152" s="4"/>
      <c r="D152" s="4"/>
      <c r="F152" s="2">
        <v>142</v>
      </c>
      <c r="G152" s="14" t="e">
        <f t="shared" si="43"/>
        <v>#REF!</v>
      </c>
      <c r="H152" s="14" t="e">
        <f t="shared" si="34"/>
        <v>#REF!</v>
      </c>
      <c r="I152" s="9" t="e">
        <f t="shared" si="35"/>
        <v>#REF!</v>
      </c>
      <c r="J152" s="9" t="e">
        <f t="shared" si="36"/>
        <v>#REF!</v>
      </c>
      <c r="K152" s="14" t="e">
        <f t="shared" si="37"/>
        <v>#REF!</v>
      </c>
      <c r="L152" s="9" t="e">
        <f>VLOOKUP(YEAR(G152),Справочники!$C$3:$I$33,7,FALSE)</f>
        <v>#REF!</v>
      </c>
      <c r="M152" s="5" t="e">
        <f>VLOOKUP(YEAR(G152),Справочники!$C$3:$D$33,2,FALSE)</f>
        <v>#REF!</v>
      </c>
      <c r="N152" s="5" t="e">
        <f t="shared" si="38"/>
        <v>#REF!</v>
      </c>
      <c r="O152" s="5" t="e">
        <f t="shared" si="44"/>
        <v>#REF!</v>
      </c>
      <c r="P152" s="5" t="e">
        <f t="shared" si="44"/>
        <v>#REF!</v>
      </c>
      <c r="Q152" s="5" t="e">
        <f t="shared" si="39"/>
        <v>#REF!</v>
      </c>
      <c r="R152" s="5" t="e">
        <f t="shared" si="40"/>
        <v>#REF!</v>
      </c>
      <c r="S152" s="5" t="e">
        <f t="shared" si="41"/>
        <v>#REF!</v>
      </c>
      <c r="T152" s="5" t="e">
        <f t="shared" si="42"/>
        <v>#REF!</v>
      </c>
      <c r="U152" s="5" t="e">
        <f t="shared" si="45"/>
        <v>#REF!</v>
      </c>
      <c r="V152" s="5" t="e">
        <f t="shared" si="32"/>
        <v>#REF!</v>
      </c>
      <c r="W152" s="5" t="e">
        <f t="shared" si="33"/>
        <v>#REF!</v>
      </c>
    </row>
    <row r="153" spans="2:23" x14ac:dyDescent="0.25">
      <c r="B153" s="4"/>
      <c r="D153" s="4"/>
      <c r="F153" s="2">
        <v>143</v>
      </c>
      <c r="G153" s="14" t="e">
        <f t="shared" si="43"/>
        <v>#REF!</v>
      </c>
      <c r="H153" s="14" t="e">
        <f t="shared" si="34"/>
        <v>#REF!</v>
      </c>
      <c r="I153" s="9" t="e">
        <f t="shared" si="35"/>
        <v>#REF!</v>
      </c>
      <c r="J153" s="9" t="e">
        <f t="shared" si="36"/>
        <v>#REF!</v>
      </c>
      <c r="K153" s="14" t="e">
        <f t="shared" si="37"/>
        <v>#REF!</v>
      </c>
      <c r="L153" s="9" t="e">
        <f>VLOOKUP(YEAR(G153),Справочники!$C$3:$I$33,7,FALSE)</f>
        <v>#REF!</v>
      </c>
      <c r="M153" s="5" t="e">
        <f>VLOOKUP(YEAR(G153),Справочники!$C$3:$D$33,2,FALSE)</f>
        <v>#REF!</v>
      </c>
      <c r="N153" s="5" t="e">
        <f t="shared" si="38"/>
        <v>#REF!</v>
      </c>
      <c r="O153" s="5" t="e">
        <f t="shared" si="44"/>
        <v>#REF!</v>
      </c>
      <c r="P153" s="5" t="e">
        <f t="shared" si="44"/>
        <v>#REF!</v>
      </c>
      <c r="Q153" s="5" t="e">
        <f t="shared" si="39"/>
        <v>#REF!</v>
      </c>
      <c r="R153" s="5" t="e">
        <f t="shared" si="40"/>
        <v>#REF!</v>
      </c>
      <c r="S153" s="5" t="e">
        <f t="shared" si="41"/>
        <v>#REF!</v>
      </c>
      <c r="T153" s="5" t="e">
        <f t="shared" si="42"/>
        <v>#REF!</v>
      </c>
      <c r="U153" s="5" t="e">
        <f t="shared" si="45"/>
        <v>#REF!</v>
      </c>
      <c r="V153" s="5" t="e">
        <f t="shared" si="32"/>
        <v>#REF!</v>
      </c>
      <c r="W153" s="5" t="e">
        <f t="shared" si="33"/>
        <v>#REF!</v>
      </c>
    </row>
    <row r="154" spans="2:23" x14ac:dyDescent="0.25">
      <c r="B154" s="4"/>
      <c r="D154" s="4"/>
      <c r="F154" s="2">
        <v>144</v>
      </c>
      <c r="G154" s="14" t="e">
        <f t="shared" si="43"/>
        <v>#REF!</v>
      </c>
      <c r="H154" s="14" t="e">
        <f t="shared" si="34"/>
        <v>#REF!</v>
      </c>
      <c r="I154" s="9" t="e">
        <f t="shared" si="35"/>
        <v>#REF!</v>
      </c>
      <c r="J154" s="9" t="e">
        <f t="shared" si="36"/>
        <v>#REF!</v>
      </c>
      <c r="K154" s="14" t="e">
        <f t="shared" si="37"/>
        <v>#REF!</v>
      </c>
      <c r="L154" s="9" t="e">
        <f>VLOOKUP(YEAR(G154),Справочники!$C$3:$I$33,7,FALSE)</f>
        <v>#REF!</v>
      </c>
      <c r="M154" s="5" t="e">
        <f>VLOOKUP(YEAR(G154),Справочники!$C$3:$D$33,2,FALSE)</f>
        <v>#REF!</v>
      </c>
      <c r="N154" s="5" t="e">
        <f t="shared" si="38"/>
        <v>#REF!</v>
      </c>
      <c r="O154" s="5" t="e">
        <f t="shared" si="44"/>
        <v>#REF!</v>
      </c>
      <c r="P154" s="5" t="e">
        <f t="shared" si="44"/>
        <v>#REF!</v>
      </c>
      <c r="Q154" s="5" t="e">
        <f t="shared" si="39"/>
        <v>#REF!</v>
      </c>
      <c r="R154" s="5" t="e">
        <f t="shared" si="40"/>
        <v>#REF!</v>
      </c>
      <c r="S154" s="5" t="e">
        <f t="shared" si="41"/>
        <v>#REF!</v>
      </c>
      <c r="T154" s="5" t="e">
        <f t="shared" si="42"/>
        <v>#REF!</v>
      </c>
      <c r="U154" s="5" t="e">
        <f t="shared" si="45"/>
        <v>#REF!</v>
      </c>
      <c r="V154" s="5" t="e">
        <f t="shared" si="32"/>
        <v>#REF!</v>
      </c>
      <c r="W154" s="5" t="e">
        <f t="shared" si="33"/>
        <v>#REF!</v>
      </c>
    </row>
    <row r="155" spans="2:23" x14ac:dyDescent="0.25">
      <c r="B155" s="4"/>
      <c r="D155" s="4"/>
      <c r="F155" s="2">
        <v>145</v>
      </c>
      <c r="G155" s="14" t="e">
        <f t="shared" si="43"/>
        <v>#REF!</v>
      </c>
      <c r="H155" s="14" t="e">
        <f t="shared" si="34"/>
        <v>#REF!</v>
      </c>
      <c r="I155" s="9" t="e">
        <f t="shared" si="35"/>
        <v>#REF!</v>
      </c>
      <c r="J155" s="9" t="e">
        <f t="shared" si="36"/>
        <v>#REF!</v>
      </c>
      <c r="K155" s="14" t="e">
        <f t="shared" si="37"/>
        <v>#REF!</v>
      </c>
      <c r="L155" s="9" t="e">
        <f>VLOOKUP(YEAR(G155),Справочники!$C$3:$I$33,7,FALSE)</f>
        <v>#REF!</v>
      </c>
      <c r="M155" s="5" t="e">
        <f>VLOOKUP(YEAR(G155),Справочники!$C$3:$D$33,2,FALSE)</f>
        <v>#REF!</v>
      </c>
      <c r="N155" s="5" t="e">
        <f t="shared" si="38"/>
        <v>#REF!</v>
      </c>
      <c r="O155" s="5" t="e">
        <f t="shared" si="44"/>
        <v>#REF!</v>
      </c>
      <c r="P155" s="5" t="e">
        <f t="shared" si="44"/>
        <v>#REF!</v>
      </c>
      <c r="Q155" s="5" t="e">
        <f t="shared" si="39"/>
        <v>#REF!</v>
      </c>
      <c r="R155" s="5" t="e">
        <f t="shared" si="40"/>
        <v>#REF!</v>
      </c>
      <c r="S155" s="5" t="e">
        <f t="shared" si="41"/>
        <v>#REF!</v>
      </c>
      <c r="T155" s="5" t="e">
        <f t="shared" si="42"/>
        <v>#REF!</v>
      </c>
      <c r="U155" s="5" t="e">
        <f t="shared" si="45"/>
        <v>#REF!</v>
      </c>
      <c r="V155" s="5" t="e">
        <f t="shared" si="32"/>
        <v>#REF!</v>
      </c>
      <c r="W155" s="5" t="e">
        <f t="shared" si="33"/>
        <v>#REF!</v>
      </c>
    </row>
    <row r="156" spans="2:23" x14ac:dyDescent="0.25">
      <c r="B156" s="4"/>
      <c r="D156" s="4"/>
      <c r="F156" s="2">
        <v>146</v>
      </c>
      <c r="G156" s="14" t="e">
        <f t="shared" si="43"/>
        <v>#REF!</v>
      </c>
      <c r="H156" s="14" t="e">
        <f t="shared" si="34"/>
        <v>#REF!</v>
      </c>
      <c r="I156" s="9" t="e">
        <f t="shared" si="35"/>
        <v>#REF!</v>
      </c>
      <c r="J156" s="9" t="e">
        <f t="shared" si="36"/>
        <v>#REF!</v>
      </c>
      <c r="K156" s="14" t="e">
        <f t="shared" si="37"/>
        <v>#REF!</v>
      </c>
      <c r="L156" s="9" t="e">
        <f>VLOOKUP(YEAR(G156),Справочники!$C$3:$I$33,7,FALSE)</f>
        <v>#REF!</v>
      </c>
      <c r="M156" s="5" t="e">
        <f>VLOOKUP(YEAR(G156),Справочники!$C$3:$D$33,2,FALSE)</f>
        <v>#REF!</v>
      </c>
      <c r="N156" s="5" t="e">
        <f t="shared" si="38"/>
        <v>#REF!</v>
      </c>
      <c r="O156" s="5" t="e">
        <f t="shared" si="44"/>
        <v>#REF!</v>
      </c>
      <c r="P156" s="5" t="e">
        <f t="shared" si="44"/>
        <v>#REF!</v>
      </c>
      <c r="Q156" s="5" t="e">
        <f t="shared" si="39"/>
        <v>#REF!</v>
      </c>
      <c r="R156" s="5" t="e">
        <f t="shared" si="40"/>
        <v>#REF!</v>
      </c>
      <c r="S156" s="5" t="e">
        <f t="shared" si="41"/>
        <v>#REF!</v>
      </c>
      <c r="T156" s="5" t="e">
        <f t="shared" si="42"/>
        <v>#REF!</v>
      </c>
      <c r="U156" s="5" t="e">
        <f t="shared" si="45"/>
        <v>#REF!</v>
      </c>
      <c r="V156" s="5" t="e">
        <f t="shared" si="32"/>
        <v>#REF!</v>
      </c>
      <c r="W156" s="5" t="e">
        <f t="shared" si="33"/>
        <v>#REF!</v>
      </c>
    </row>
    <row r="157" spans="2:23" x14ac:dyDescent="0.25">
      <c r="B157" s="4"/>
      <c r="D157" s="4"/>
      <c r="F157" s="2">
        <v>147</v>
      </c>
      <c r="G157" s="14" t="e">
        <f t="shared" si="43"/>
        <v>#REF!</v>
      </c>
      <c r="H157" s="14" t="e">
        <f t="shared" si="34"/>
        <v>#REF!</v>
      </c>
      <c r="I157" s="9" t="e">
        <f t="shared" si="35"/>
        <v>#REF!</v>
      </c>
      <c r="J157" s="9" t="e">
        <f t="shared" si="36"/>
        <v>#REF!</v>
      </c>
      <c r="K157" s="14" t="e">
        <f t="shared" si="37"/>
        <v>#REF!</v>
      </c>
      <c r="L157" s="9" t="e">
        <f>VLOOKUP(YEAR(G157),Справочники!$C$3:$I$33,7,FALSE)</f>
        <v>#REF!</v>
      </c>
      <c r="M157" s="5" t="e">
        <f>VLOOKUP(YEAR(G157),Справочники!$C$3:$D$33,2,FALSE)</f>
        <v>#REF!</v>
      </c>
      <c r="N157" s="5" t="e">
        <f t="shared" si="38"/>
        <v>#REF!</v>
      </c>
      <c r="O157" s="5" t="e">
        <f t="shared" si="44"/>
        <v>#REF!</v>
      </c>
      <c r="P157" s="5" t="e">
        <f t="shared" si="44"/>
        <v>#REF!</v>
      </c>
      <c r="Q157" s="5" t="e">
        <f t="shared" si="39"/>
        <v>#REF!</v>
      </c>
      <c r="R157" s="5" t="e">
        <f t="shared" si="40"/>
        <v>#REF!</v>
      </c>
      <c r="S157" s="5" t="e">
        <f t="shared" si="41"/>
        <v>#REF!</v>
      </c>
      <c r="T157" s="5" t="e">
        <f t="shared" si="42"/>
        <v>#REF!</v>
      </c>
      <c r="U157" s="5" t="e">
        <f t="shared" si="45"/>
        <v>#REF!</v>
      </c>
      <c r="V157" s="5" t="e">
        <f t="shared" si="32"/>
        <v>#REF!</v>
      </c>
      <c r="W157" s="5" t="e">
        <f t="shared" si="33"/>
        <v>#REF!</v>
      </c>
    </row>
    <row r="158" spans="2:23" x14ac:dyDescent="0.25">
      <c r="B158" s="4"/>
      <c r="D158" s="4"/>
      <c r="F158" s="2">
        <v>148</v>
      </c>
      <c r="G158" s="14" t="e">
        <f t="shared" si="43"/>
        <v>#REF!</v>
      </c>
      <c r="H158" s="14" t="e">
        <f t="shared" si="34"/>
        <v>#REF!</v>
      </c>
      <c r="I158" s="9" t="e">
        <f t="shared" si="35"/>
        <v>#REF!</v>
      </c>
      <c r="J158" s="9" t="e">
        <f t="shared" si="36"/>
        <v>#REF!</v>
      </c>
      <c r="K158" s="14" t="e">
        <f t="shared" si="37"/>
        <v>#REF!</v>
      </c>
      <c r="L158" s="9" t="e">
        <f>VLOOKUP(YEAR(G158),Справочники!$C$3:$I$33,7,FALSE)</f>
        <v>#REF!</v>
      </c>
      <c r="M158" s="5" t="e">
        <f>VLOOKUP(YEAR(G158),Справочники!$C$3:$D$33,2,FALSE)</f>
        <v>#REF!</v>
      </c>
      <c r="N158" s="5" t="e">
        <f t="shared" si="38"/>
        <v>#REF!</v>
      </c>
      <c r="O158" s="5" t="e">
        <f t="shared" si="44"/>
        <v>#REF!</v>
      </c>
      <c r="P158" s="5" t="e">
        <f t="shared" si="44"/>
        <v>#REF!</v>
      </c>
      <c r="Q158" s="5" t="e">
        <f t="shared" si="39"/>
        <v>#REF!</v>
      </c>
      <c r="R158" s="5" t="e">
        <f t="shared" si="40"/>
        <v>#REF!</v>
      </c>
      <c r="S158" s="5" t="e">
        <f t="shared" si="41"/>
        <v>#REF!</v>
      </c>
      <c r="T158" s="5" t="e">
        <f t="shared" si="42"/>
        <v>#REF!</v>
      </c>
      <c r="U158" s="5" t="e">
        <f t="shared" si="45"/>
        <v>#REF!</v>
      </c>
      <c r="V158" s="5" t="e">
        <f t="shared" si="32"/>
        <v>#REF!</v>
      </c>
      <c r="W158" s="5" t="e">
        <f t="shared" si="33"/>
        <v>#REF!</v>
      </c>
    </row>
    <row r="159" spans="2:23" x14ac:dyDescent="0.25">
      <c r="B159" s="4"/>
      <c r="D159" s="4"/>
      <c r="F159" s="2">
        <v>149</v>
      </c>
      <c r="G159" s="14" t="e">
        <f t="shared" si="43"/>
        <v>#REF!</v>
      </c>
      <c r="H159" s="14" t="e">
        <f t="shared" si="34"/>
        <v>#REF!</v>
      </c>
      <c r="I159" s="9" t="e">
        <f t="shared" si="35"/>
        <v>#REF!</v>
      </c>
      <c r="J159" s="9" t="e">
        <f t="shared" si="36"/>
        <v>#REF!</v>
      </c>
      <c r="K159" s="14" t="e">
        <f t="shared" si="37"/>
        <v>#REF!</v>
      </c>
      <c r="L159" s="9" t="e">
        <f>VLOOKUP(YEAR(G159),Справочники!$C$3:$I$33,7,FALSE)</f>
        <v>#REF!</v>
      </c>
      <c r="M159" s="5" t="e">
        <f>VLOOKUP(YEAR(G159),Справочники!$C$3:$D$33,2,FALSE)</f>
        <v>#REF!</v>
      </c>
      <c r="N159" s="5" t="e">
        <f t="shared" si="38"/>
        <v>#REF!</v>
      </c>
      <c r="O159" s="5" t="e">
        <f t="shared" si="44"/>
        <v>#REF!</v>
      </c>
      <c r="P159" s="5" t="e">
        <f t="shared" si="44"/>
        <v>#REF!</v>
      </c>
      <c r="Q159" s="5" t="e">
        <f t="shared" si="39"/>
        <v>#REF!</v>
      </c>
      <c r="R159" s="5" t="e">
        <f t="shared" si="40"/>
        <v>#REF!</v>
      </c>
      <c r="S159" s="5" t="e">
        <f t="shared" si="41"/>
        <v>#REF!</v>
      </c>
      <c r="T159" s="5" t="e">
        <f t="shared" si="42"/>
        <v>#REF!</v>
      </c>
      <c r="U159" s="5" t="e">
        <f t="shared" si="45"/>
        <v>#REF!</v>
      </c>
      <c r="V159" s="5" t="e">
        <f t="shared" si="32"/>
        <v>#REF!</v>
      </c>
      <c r="W159" s="5" t="e">
        <f t="shared" si="33"/>
        <v>#REF!</v>
      </c>
    </row>
    <row r="160" spans="2:23" x14ac:dyDescent="0.25">
      <c r="B160" s="4"/>
      <c r="D160" s="4"/>
      <c r="F160" s="2">
        <v>150</v>
      </c>
      <c r="G160" s="14" t="e">
        <f t="shared" si="43"/>
        <v>#REF!</v>
      </c>
      <c r="H160" s="14" t="e">
        <f t="shared" si="34"/>
        <v>#REF!</v>
      </c>
      <c r="I160" s="9" t="e">
        <f t="shared" si="35"/>
        <v>#REF!</v>
      </c>
      <c r="J160" s="9" t="e">
        <f t="shared" si="36"/>
        <v>#REF!</v>
      </c>
      <c r="K160" s="14" t="e">
        <f t="shared" si="37"/>
        <v>#REF!</v>
      </c>
      <c r="L160" s="9" t="e">
        <f>VLOOKUP(YEAR(G160),Справочники!$C$3:$I$33,7,FALSE)</f>
        <v>#REF!</v>
      </c>
      <c r="M160" s="5" t="e">
        <f>VLOOKUP(YEAR(G160),Справочники!$C$3:$D$33,2,FALSE)</f>
        <v>#REF!</v>
      </c>
      <c r="N160" s="5" t="e">
        <f t="shared" si="38"/>
        <v>#REF!</v>
      </c>
      <c r="O160" s="5" t="e">
        <f t="shared" si="44"/>
        <v>#REF!</v>
      </c>
      <c r="P160" s="5" t="e">
        <f t="shared" si="44"/>
        <v>#REF!</v>
      </c>
      <c r="Q160" s="5" t="e">
        <f t="shared" si="39"/>
        <v>#REF!</v>
      </c>
      <c r="R160" s="5" t="e">
        <f t="shared" si="40"/>
        <v>#REF!</v>
      </c>
      <c r="S160" s="5" t="e">
        <f t="shared" si="41"/>
        <v>#REF!</v>
      </c>
      <c r="T160" s="5" t="e">
        <f t="shared" si="42"/>
        <v>#REF!</v>
      </c>
      <c r="U160" s="5" t="e">
        <f t="shared" si="45"/>
        <v>#REF!</v>
      </c>
      <c r="V160" s="5" t="e">
        <f t="shared" si="32"/>
        <v>#REF!</v>
      </c>
      <c r="W160" s="5" t="e">
        <f t="shared" si="33"/>
        <v>#REF!</v>
      </c>
    </row>
    <row r="161" spans="2:23" x14ac:dyDescent="0.25">
      <c r="B161" s="4"/>
      <c r="D161" s="4"/>
      <c r="F161" s="2">
        <v>151</v>
      </c>
      <c r="G161" s="14" t="e">
        <f t="shared" si="43"/>
        <v>#REF!</v>
      </c>
      <c r="H161" s="14" t="e">
        <f t="shared" si="34"/>
        <v>#REF!</v>
      </c>
      <c r="I161" s="9" t="e">
        <f t="shared" si="35"/>
        <v>#REF!</v>
      </c>
      <c r="J161" s="9" t="e">
        <f t="shared" si="36"/>
        <v>#REF!</v>
      </c>
      <c r="K161" s="14" t="e">
        <f t="shared" si="37"/>
        <v>#REF!</v>
      </c>
      <c r="L161" s="9" t="e">
        <f>VLOOKUP(YEAR(G161),Справочники!$C$3:$I$33,7,FALSE)</f>
        <v>#REF!</v>
      </c>
      <c r="M161" s="5" t="e">
        <f>VLOOKUP(YEAR(G161),Справочники!$C$3:$D$33,2,FALSE)</f>
        <v>#REF!</v>
      </c>
      <c r="N161" s="5" t="e">
        <f t="shared" si="38"/>
        <v>#REF!</v>
      </c>
      <c r="O161" s="5" t="e">
        <f t="shared" si="44"/>
        <v>#REF!</v>
      </c>
      <c r="P161" s="5" t="e">
        <f t="shared" si="44"/>
        <v>#REF!</v>
      </c>
      <c r="Q161" s="5" t="e">
        <f t="shared" si="39"/>
        <v>#REF!</v>
      </c>
      <c r="R161" s="5" t="e">
        <f t="shared" si="40"/>
        <v>#REF!</v>
      </c>
      <c r="S161" s="5" t="e">
        <f t="shared" si="41"/>
        <v>#REF!</v>
      </c>
      <c r="T161" s="5" t="e">
        <f t="shared" si="42"/>
        <v>#REF!</v>
      </c>
      <c r="U161" s="5" t="e">
        <f t="shared" si="45"/>
        <v>#REF!</v>
      </c>
      <c r="V161" s="5" t="e">
        <f t="shared" si="32"/>
        <v>#REF!</v>
      </c>
      <c r="W161" s="5" t="e">
        <f t="shared" si="33"/>
        <v>#REF!</v>
      </c>
    </row>
    <row r="162" spans="2:23" x14ac:dyDescent="0.25">
      <c r="B162" s="4"/>
      <c r="D162" s="4"/>
      <c r="F162" s="2">
        <v>152</v>
      </c>
      <c r="G162" s="14" t="e">
        <f t="shared" si="43"/>
        <v>#REF!</v>
      </c>
      <c r="H162" s="14" t="e">
        <f t="shared" si="34"/>
        <v>#REF!</v>
      </c>
      <c r="I162" s="9" t="e">
        <f t="shared" si="35"/>
        <v>#REF!</v>
      </c>
      <c r="J162" s="9" t="e">
        <f t="shared" si="36"/>
        <v>#REF!</v>
      </c>
      <c r="K162" s="14" t="e">
        <f t="shared" si="37"/>
        <v>#REF!</v>
      </c>
      <c r="L162" s="9" t="e">
        <f>VLOOKUP(YEAR(G162),Справочники!$C$3:$I$33,7,FALSE)</f>
        <v>#REF!</v>
      </c>
      <c r="M162" s="5" t="e">
        <f>VLOOKUP(YEAR(G162),Справочники!$C$3:$D$33,2,FALSE)</f>
        <v>#REF!</v>
      </c>
      <c r="N162" s="5" t="e">
        <f t="shared" si="38"/>
        <v>#REF!</v>
      </c>
      <c r="O162" s="5" t="e">
        <f t="shared" si="44"/>
        <v>#REF!</v>
      </c>
      <c r="P162" s="5" t="e">
        <f t="shared" si="44"/>
        <v>#REF!</v>
      </c>
      <c r="Q162" s="5" t="e">
        <f t="shared" si="39"/>
        <v>#REF!</v>
      </c>
      <c r="R162" s="5" t="e">
        <f t="shared" si="40"/>
        <v>#REF!</v>
      </c>
      <c r="S162" s="5" t="e">
        <f t="shared" si="41"/>
        <v>#REF!</v>
      </c>
      <c r="T162" s="5" t="e">
        <f t="shared" si="42"/>
        <v>#REF!</v>
      </c>
      <c r="U162" s="5" t="e">
        <f t="shared" si="45"/>
        <v>#REF!</v>
      </c>
      <c r="V162" s="5" t="e">
        <f t="shared" si="32"/>
        <v>#REF!</v>
      </c>
      <c r="W162" s="5" t="e">
        <f t="shared" si="33"/>
        <v>#REF!</v>
      </c>
    </row>
    <row r="163" spans="2:23" x14ac:dyDescent="0.25">
      <c r="B163" s="4"/>
      <c r="D163" s="4"/>
      <c r="F163" s="2">
        <v>153</v>
      </c>
      <c r="G163" s="14" t="e">
        <f t="shared" si="43"/>
        <v>#REF!</v>
      </c>
      <c r="H163" s="14" t="e">
        <f t="shared" si="34"/>
        <v>#REF!</v>
      </c>
      <c r="I163" s="9" t="e">
        <f t="shared" si="35"/>
        <v>#REF!</v>
      </c>
      <c r="J163" s="9" t="e">
        <f t="shared" si="36"/>
        <v>#REF!</v>
      </c>
      <c r="K163" s="14" t="e">
        <f t="shared" si="37"/>
        <v>#REF!</v>
      </c>
      <c r="L163" s="9" t="e">
        <f>VLOOKUP(YEAR(G163),Справочники!$C$3:$I$33,7,FALSE)</f>
        <v>#REF!</v>
      </c>
      <c r="M163" s="5" t="e">
        <f>VLOOKUP(YEAR(G163),Справочники!$C$3:$D$33,2,FALSE)</f>
        <v>#REF!</v>
      </c>
      <c r="N163" s="5" t="e">
        <f t="shared" si="38"/>
        <v>#REF!</v>
      </c>
      <c r="O163" s="5" t="e">
        <f t="shared" si="44"/>
        <v>#REF!</v>
      </c>
      <c r="P163" s="5" t="e">
        <f t="shared" si="44"/>
        <v>#REF!</v>
      </c>
      <c r="Q163" s="5" t="e">
        <f t="shared" si="39"/>
        <v>#REF!</v>
      </c>
      <c r="R163" s="5" t="e">
        <f t="shared" si="40"/>
        <v>#REF!</v>
      </c>
      <c r="S163" s="5" t="e">
        <f t="shared" si="41"/>
        <v>#REF!</v>
      </c>
      <c r="T163" s="5" t="e">
        <f t="shared" si="42"/>
        <v>#REF!</v>
      </c>
      <c r="U163" s="5" t="e">
        <f t="shared" si="45"/>
        <v>#REF!</v>
      </c>
      <c r="V163" s="5" t="e">
        <f t="shared" si="32"/>
        <v>#REF!</v>
      </c>
      <c r="W163" s="5" t="e">
        <f t="shared" si="33"/>
        <v>#REF!</v>
      </c>
    </row>
    <row r="164" spans="2:23" x14ac:dyDescent="0.25">
      <c r="B164" s="4"/>
      <c r="D164" s="4"/>
      <c r="F164" s="2">
        <v>154</v>
      </c>
      <c r="G164" s="14" t="e">
        <f t="shared" si="43"/>
        <v>#REF!</v>
      </c>
      <c r="H164" s="14" t="e">
        <f t="shared" si="34"/>
        <v>#REF!</v>
      </c>
      <c r="I164" s="9" t="e">
        <f t="shared" si="35"/>
        <v>#REF!</v>
      </c>
      <c r="J164" s="9" t="e">
        <f t="shared" si="36"/>
        <v>#REF!</v>
      </c>
      <c r="K164" s="14" t="e">
        <f t="shared" si="37"/>
        <v>#REF!</v>
      </c>
      <c r="L164" s="9" t="e">
        <f>VLOOKUP(YEAR(G164),Справочники!$C$3:$I$33,7,FALSE)</f>
        <v>#REF!</v>
      </c>
      <c r="M164" s="5" t="e">
        <f>VLOOKUP(YEAR(G164),Справочники!$C$3:$D$33,2,FALSE)</f>
        <v>#REF!</v>
      </c>
      <c r="N164" s="5" t="e">
        <f t="shared" si="38"/>
        <v>#REF!</v>
      </c>
      <c r="O164" s="5" t="e">
        <f t="shared" si="44"/>
        <v>#REF!</v>
      </c>
      <c r="P164" s="5" t="e">
        <f t="shared" si="44"/>
        <v>#REF!</v>
      </c>
      <c r="Q164" s="5" t="e">
        <f t="shared" si="39"/>
        <v>#REF!</v>
      </c>
      <c r="R164" s="5" t="e">
        <f t="shared" si="40"/>
        <v>#REF!</v>
      </c>
      <c r="S164" s="5" t="e">
        <f t="shared" si="41"/>
        <v>#REF!</v>
      </c>
      <c r="T164" s="5" t="e">
        <f t="shared" si="42"/>
        <v>#REF!</v>
      </c>
      <c r="U164" s="5" t="e">
        <f t="shared" si="45"/>
        <v>#REF!</v>
      </c>
      <c r="V164" s="5" t="e">
        <f t="shared" si="32"/>
        <v>#REF!</v>
      </c>
      <c r="W164" s="5" t="e">
        <f t="shared" si="33"/>
        <v>#REF!</v>
      </c>
    </row>
    <row r="165" spans="2:23" x14ac:dyDescent="0.25">
      <c r="B165" s="4"/>
      <c r="D165" s="4"/>
      <c r="F165" s="2">
        <v>155</v>
      </c>
      <c r="G165" s="14" t="e">
        <f t="shared" si="43"/>
        <v>#REF!</v>
      </c>
      <c r="H165" s="14" t="e">
        <f t="shared" si="34"/>
        <v>#REF!</v>
      </c>
      <c r="I165" s="9" t="e">
        <f t="shared" si="35"/>
        <v>#REF!</v>
      </c>
      <c r="J165" s="9" t="e">
        <f t="shared" si="36"/>
        <v>#REF!</v>
      </c>
      <c r="K165" s="14" t="e">
        <f t="shared" si="37"/>
        <v>#REF!</v>
      </c>
      <c r="L165" s="9" t="e">
        <f>VLOOKUP(YEAR(G165),Справочники!$C$3:$I$33,7,FALSE)</f>
        <v>#REF!</v>
      </c>
      <c r="M165" s="5" t="e">
        <f>VLOOKUP(YEAR(G165),Справочники!$C$3:$D$33,2,FALSE)</f>
        <v>#REF!</v>
      </c>
      <c r="N165" s="5" t="e">
        <f t="shared" si="38"/>
        <v>#REF!</v>
      </c>
      <c r="O165" s="5" t="e">
        <f t="shared" si="44"/>
        <v>#REF!</v>
      </c>
      <c r="P165" s="5" t="e">
        <f t="shared" si="44"/>
        <v>#REF!</v>
      </c>
      <c r="Q165" s="5" t="e">
        <f t="shared" si="39"/>
        <v>#REF!</v>
      </c>
      <c r="R165" s="5" t="e">
        <f t="shared" si="40"/>
        <v>#REF!</v>
      </c>
      <c r="S165" s="5" t="e">
        <f t="shared" si="41"/>
        <v>#REF!</v>
      </c>
      <c r="T165" s="5" t="e">
        <f t="shared" si="42"/>
        <v>#REF!</v>
      </c>
      <c r="U165" s="5" t="e">
        <f t="shared" si="45"/>
        <v>#REF!</v>
      </c>
      <c r="V165" s="5" t="e">
        <f t="shared" si="32"/>
        <v>#REF!</v>
      </c>
      <c r="W165" s="5" t="e">
        <f t="shared" si="33"/>
        <v>#REF!</v>
      </c>
    </row>
    <row r="166" spans="2:23" x14ac:dyDescent="0.25">
      <c r="B166" s="4"/>
      <c r="D166" s="4"/>
      <c r="F166" s="2">
        <v>156</v>
      </c>
      <c r="G166" s="14" t="e">
        <f t="shared" si="43"/>
        <v>#REF!</v>
      </c>
      <c r="H166" s="14" t="e">
        <f t="shared" si="34"/>
        <v>#REF!</v>
      </c>
      <c r="I166" s="9" t="e">
        <f t="shared" si="35"/>
        <v>#REF!</v>
      </c>
      <c r="J166" s="9" t="e">
        <f t="shared" si="36"/>
        <v>#REF!</v>
      </c>
      <c r="K166" s="14" t="e">
        <f t="shared" si="37"/>
        <v>#REF!</v>
      </c>
      <c r="L166" s="9" t="e">
        <f>VLOOKUP(YEAR(G166),Справочники!$C$3:$I$33,7,FALSE)</f>
        <v>#REF!</v>
      </c>
      <c r="M166" s="5" t="e">
        <f>VLOOKUP(YEAR(G166),Справочники!$C$3:$D$33,2,FALSE)</f>
        <v>#REF!</v>
      </c>
      <c r="N166" s="5" t="e">
        <f t="shared" si="38"/>
        <v>#REF!</v>
      </c>
      <c r="O166" s="5" t="e">
        <f t="shared" si="44"/>
        <v>#REF!</v>
      </c>
      <c r="P166" s="5" t="e">
        <f t="shared" si="44"/>
        <v>#REF!</v>
      </c>
      <c r="Q166" s="5" t="e">
        <f t="shared" si="39"/>
        <v>#REF!</v>
      </c>
      <c r="R166" s="5" t="e">
        <f t="shared" si="40"/>
        <v>#REF!</v>
      </c>
      <c r="S166" s="5" t="e">
        <f t="shared" si="41"/>
        <v>#REF!</v>
      </c>
      <c r="T166" s="5" t="e">
        <f t="shared" si="42"/>
        <v>#REF!</v>
      </c>
      <c r="U166" s="5" t="e">
        <f t="shared" si="45"/>
        <v>#REF!</v>
      </c>
      <c r="V166" s="5" t="e">
        <f t="shared" si="32"/>
        <v>#REF!</v>
      </c>
      <c r="W166" s="5" t="e">
        <f t="shared" si="33"/>
        <v>#REF!</v>
      </c>
    </row>
    <row r="167" spans="2:23" x14ac:dyDescent="0.25">
      <c r="B167" s="4"/>
      <c r="D167" s="4"/>
      <c r="F167" s="2">
        <v>157</v>
      </c>
      <c r="G167" s="14" t="e">
        <f t="shared" si="43"/>
        <v>#REF!</v>
      </c>
      <c r="H167" s="14" t="e">
        <f t="shared" si="34"/>
        <v>#REF!</v>
      </c>
      <c r="I167" s="9" t="e">
        <f t="shared" si="35"/>
        <v>#REF!</v>
      </c>
      <c r="J167" s="9" t="e">
        <f t="shared" si="36"/>
        <v>#REF!</v>
      </c>
      <c r="K167" s="14" t="e">
        <f t="shared" si="37"/>
        <v>#REF!</v>
      </c>
      <c r="L167" s="9" t="e">
        <f>VLOOKUP(YEAR(G167),Справочники!$C$3:$I$33,7,FALSE)</f>
        <v>#REF!</v>
      </c>
      <c r="M167" s="5" t="e">
        <f>VLOOKUP(YEAR(G167),Справочники!$C$3:$D$33,2,FALSE)</f>
        <v>#REF!</v>
      </c>
      <c r="N167" s="5" t="e">
        <f t="shared" si="38"/>
        <v>#REF!</v>
      </c>
      <c r="O167" s="5" t="e">
        <f t="shared" si="44"/>
        <v>#REF!</v>
      </c>
      <c r="P167" s="5" t="e">
        <f t="shared" si="44"/>
        <v>#REF!</v>
      </c>
      <c r="Q167" s="5" t="e">
        <f t="shared" si="39"/>
        <v>#REF!</v>
      </c>
      <c r="R167" s="5" t="e">
        <f t="shared" si="40"/>
        <v>#REF!</v>
      </c>
      <c r="S167" s="5" t="e">
        <f t="shared" si="41"/>
        <v>#REF!</v>
      </c>
      <c r="T167" s="5" t="e">
        <f t="shared" si="42"/>
        <v>#REF!</v>
      </c>
      <c r="U167" s="5" t="e">
        <f t="shared" si="45"/>
        <v>#REF!</v>
      </c>
      <c r="V167" s="5" t="e">
        <f t="shared" si="32"/>
        <v>#REF!</v>
      </c>
      <c r="W167" s="5" t="e">
        <f t="shared" si="33"/>
        <v>#REF!</v>
      </c>
    </row>
    <row r="168" spans="2:23" x14ac:dyDescent="0.25">
      <c r="B168" s="4"/>
      <c r="D168" s="4"/>
      <c r="F168" s="2">
        <v>158</v>
      </c>
      <c r="G168" s="14" t="e">
        <f t="shared" si="43"/>
        <v>#REF!</v>
      </c>
      <c r="H168" s="14" t="e">
        <f t="shared" si="34"/>
        <v>#REF!</v>
      </c>
      <c r="I168" s="9" t="e">
        <f t="shared" si="35"/>
        <v>#REF!</v>
      </c>
      <c r="J168" s="9" t="e">
        <f t="shared" si="36"/>
        <v>#REF!</v>
      </c>
      <c r="K168" s="14" t="e">
        <f t="shared" si="37"/>
        <v>#REF!</v>
      </c>
      <c r="L168" s="9" t="e">
        <f>VLOOKUP(YEAR(G168),Справочники!$C$3:$I$33,7,FALSE)</f>
        <v>#REF!</v>
      </c>
      <c r="M168" s="5" t="e">
        <f>VLOOKUP(YEAR(G168),Справочники!$C$3:$D$33,2,FALSE)</f>
        <v>#REF!</v>
      </c>
      <c r="N168" s="5" t="e">
        <f t="shared" si="38"/>
        <v>#REF!</v>
      </c>
      <c r="O168" s="5" t="e">
        <f t="shared" si="44"/>
        <v>#REF!</v>
      </c>
      <c r="P168" s="5" t="e">
        <f t="shared" si="44"/>
        <v>#REF!</v>
      </c>
      <c r="Q168" s="5" t="e">
        <f t="shared" si="39"/>
        <v>#REF!</v>
      </c>
      <c r="R168" s="5" t="e">
        <f t="shared" si="40"/>
        <v>#REF!</v>
      </c>
      <c r="S168" s="5" t="e">
        <f t="shared" si="41"/>
        <v>#REF!</v>
      </c>
      <c r="T168" s="5" t="e">
        <f t="shared" si="42"/>
        <v>#REF!</v>
      </c>
      <c r="U168" s="5" t="e">
        <f t="shared" si="45"/>
        <v>#REF!</v>
      </c>
      <c r="V168" s="5" t="e">
        <f t="shared" si="32"/>
        <v>#REF!</v>
      </c>
      <c r="W168" s="5" t="e">
        <f t="shared" si="33"/>
        <v>#REF!</v>
      </c>
    </row>
    <row r="169" spans="2:23" x14ac:dyDescent="0.25">
      <c r="B169" s="4"/>
      <c r="D169" s="4"/>
      <c r="F169" s="2">
        <v>159</v>
      </c>
      <c r="G169" s="14" t="e">
        <f t="shared" si="43"/>
        <v>#REF!</v>
      </c>
      <c r="H169" s="14" t="e">
        <f t="shared" si="34"/>
        <v>#REF!</v>
      </c>
      <c r="I169" s="9" t="e">
        <f t="shared" si="35"/>
        <v>#REF!</v>
      </c>
      <c r="J169" s="9" t="e">
        <f t="shared" si="36"/>
        <v>#REF!</v>
      </c>
      <c r="K169" s="14" t="e">
        <f t="shared" si="37"/>
        <v>#REF!</v>
      </c>
      <c r="L169" s="9" t="e">
        <f>VLOOKUP(YEAR(G169),Справочники!$C$3:$I$33,7,FALSE)</f>
        <v>#REF!</v>
      </c>
      <c r="M169" s="5" t="e">
        <f>VLOOKUP(YEAR(G169),Справочники!$C$3:$D$33,2,FALSE)</f>
        <v>#REF!</v>
      </c>
      <c r="N169" s="5" t="e">
        <f t="shared" si="38"/>
        <v>#REF!</v>
      </c>
      <c r="O169" s="5" t="e">
        <f t="shared" si="44"/>
        <v>#REF!</v>
      </c>
      <c r="P169" s="5" t="e">
        <f t="shared" si="44"/>
        <v>#REF!</v>
      </c>
      <c r="Q169" s="5" t="e">
        <f t="shared" si="39"/>
        <v>#REF!</v>
      </c>
      <c r="R169" s="5" t="e">
        <f t="shared" si="40"/>
        <v>#REF!</v>
      </c>
      <c r="S169" s="5" t="e">
        <f t="shared" si="41"/>
        <v>#REF!</v>
      </c>
      <c r="T169" s="5" t="e">
        <f t="shared" si="42"/>
        <v>#REF!</v>
      </c>
      <c r="U169" s="5" t="e">
        <f t="shared" si="45"/>
        <v>#REF!</v>
      </c>
      <c r="V169" s="5" t="e">
        <f t="shared" si="32"/>
        <v>#REF!</v>
      </c>
      <c r="W169" s="5" t="e">
        <f t="shared" si="33"/>
        <v>#REF!</v>
      </c>
    </row>
    <row r="170" spans="2:23" x14ac:dyDescent="0.25">
      <c r="B170" s="4"/>
      <c r="D170" s="4"/>
      <c r="F170" s="2">
        <v>160</v>
      </c>
      <c r="G170" s="14" t="e">
        <f t="shared" si="43"/>
        <v>#REF!</v>
      </c>
      <c r="H170" s="14" t="e">
        <f t="shared" si="34"/>
        <v>#REF!</v>
      </c>
      <c r="I170" s="9" t="e">
        <f t="shared" si="35"/>
        <v>#REF!</v>
      </c>
      <c r="J170" s="9" t="e">
        <f t="shared" si="36"/>
        <v>#REF!</v>
      </c>
      <c r="K170" s="14" t="e">
        <f t="shared" si="37"/>
        <v>#REF!</v>
      </c>
      <c r="L170" s="9" t="e">
        <f>VLOOKUP(YEAR(G170),Справочники!$C$3:$I$33,7,FALSE)</f>
        <v>#REF!</v>
      </c>
      <c r="M170" s="5" t="e">
        <f>VLOOKUP(YEAR(G170),Справочники!$C$3:$D$33,2,FALSE)</f>
        <v>#REF!</v>
      </c>
      <c r="N170" s="5" t="e">
        <f t="shared" si="38"/>
        <v>#REF!</v>
      </c>
      <c r="O170" s="5" t="e">
        <f t="shared" si="44"/>
        <v>#REF!</v>
      </c>
      <c r="P170" s="5" t="e">
        <f t="shared" si="44"/>
        <v>#REF!</v>
      </c>
      <c r="Q170" s="5" t="e">
        <f t="shared" si="39"/>
        <v>#REF!</v>
      </c>
      <c r="R170" s="5" t="e">
        <f t="shared" si="40"/>
        <v>#REF!</v>
      </c>
      <c r="S170" s="5" t="e">
        <f t="shared" si="41"/>
        <v>#REF!</v>
      </c>
      <c r="T170" s="5" t="e">
        <f t="shared" si="42"/>
        <v>#REF!</v>
      </c>
      <c r="U170" s="5" t="e">
        <f t="shared" si="45"/>
        <v>#REF!</v>
      </c>
      <c r="V170" s="5" t="e">
        <f t="shared" si="32"/>
        <v>#REF!</v>
      </c>
      <c r="W170" s="5" t="e">
        <f t="shared" si="33"/>
        <v>#REF!</v>
      </c>
    </row>
    <row r="171" spans="2:23" x14ac:dyDescent="0.25">
      <c r="B171" s="4"/>
      <c r="D171" s="4"/>
      <c r="F171" s="2">
        <v>161</v>
      </c>
      <c r="G171" s="14" t="e">
        <f t="shared" si="43"/>
        <v>#REF!</v>
      </c>
      <c r="H171" s="14" t="e">
        <f t="shared" si="34"/>
        <v>#REF!</v>
      </c>
      <c r="I171" s="9" t="e">
        <f t="shared" si="35"/>
        <v>#REF!</v>
      </c>
      <c r="J171" s="9" t="e">
        <f t="shared" si="36"/>
        <v>#REF!</v>
      </c>
      <c r="K171" s="14" t="e">
        <f t="shared" si="37"/>
        <v>#REF!</v>
      </c>
      <c r="L171" s="9" t="e">
        <f>VLOOKUP(YEAR(G171),Справочники!$C$3:$I$33,7,FALSE)</f>
        <v>#REF!</v>
      </c>
      <c r="M171" s="5" t="e">
        <f>VLOOKUP(YEAR(G171),Справочники!$C$3:$D$33,2,FALSE)</f>
        <v>#REF!</v>
      </c>
      <c r="N171" s="5" t="e">
        <f t="shared" si="38"/>
        <v>#REF!</v>
      </c>
      <c r="O171" s="5" t="e">
        <f t="shared" si="44"/>
        <v>#REF!</v>
      </c>
      <c r="P171" s="5" t="e">
        <f t="shared" si="44"/>
        <v>#REF!</v>
      </c>
      <c r="Q171" s="5" t="e">
        <f t="shared" si="39"/>
        <v>#REF!</v>
      </c>
      <c r="R171" s="5" t="e">
        <f t="shared" si="40"/>
        <v>#REF!</v>
      </c>
      <c r="S171" s="5" t="e">
        <f t="shared" si="41"/>
        <v>#REF!</v>
      </c>
      <c r="T171" s="5" t="e">
        <f t="shared" si="42"/>
        <v>#REF!</v>
      </c>
      <c r="U171" s="5" t="e">
        <f t="shared" si="45"/>
        <v>#REF!</v>
      </c>
      <c r="V171" s="5" t="e">
        <f t="shared" ref="V171:V206" si="46">O171-R171</f>
        <v>#REF!</v>
      </c>
      <c r="W171" s="5" t="e">
        <f t="shared" ref="W171:W204" si="47">P171+U171-T171</f>
        <v>#REF!</v>
      </c>
    </row>
    <row r="172" spans="2:23" x14ac:dyDescent="0.25">
      <c r="B172" s="4"/>
      <c r="D172" s="4"/>
      <c r="F172" s="2">
        <v>162</v>
      </c>
      <c r="G172" s="14" t="e">
        <f t="shared" si="43"/>
        <v>#REF!</v>
      </c>
      <c r="H172" s="14" t="e">
        <f t="shared" si="34"/>
        <v>#REF!</v>
      </c>
      <c r="I172" s="9" t="e">
        <f t="shared" si="35"/>
        <v>#REF!</v>
      </c>
      <c r="J172" s="9" t="e">
        <f t="shared" si="36"/>
        <v>#REF!</v>
      </c>
      <c r="K172" s="14" t="e">
        <f t="shared" si="37"/>
        <v>#REF!</v>
      </c>
      <c r="L172" s="9" t="e">
        <f>VLOOKUP(YEAR(G172),Справочники!$C$3:$I$33,7,FALSE)</f>
        <v>#REF!</v>
      </c>
      <c r="M172" s="5" t="e">
        <f>VLOOKUP(YEAR(G172),Справочники!$C$3:$D$33,2,FALSE)</f>
        <v>#REF!</v>
      </c>
      <c r="N172" s="5" t="e">
        <f t="shared" si="38"/>
        <v>#REF!</v>
      </c>
      <c r="O172" s="5" t="e">
        <f t="shared" si="44"/>
        <v>#REF!</v>
      </c>
      <c r="P172" s="5" t="e">
        <f t="shared" si="44"/>
        <v>#REF!</v>
      </c>
      <c r="Q172" s="5" t="e">
        <f t="shared" si="39"/>
        <v>#REF!</v>
      </c>
      <c r="R172" s="5" t="e">
        <f t="shared" si="40"/>
        <v>#REF!</v>
      </c>
      <c r="S172" s="5" t="e">
        <f t="shared" si="41"/>
        <v>#REF!</v>
      </c>
      <c r="T172" s="5" t="e">
        <f t="shared" si="42"/>
        <v>#REF!</v>
      </c>
      <c r="U172" s="5" t="e">
        <f t="shared" si="45"/>
        <v>#REF!</v>
      </c>
      <c r="V172" s="5" t="e">
        <f t="shared" si="46"/>
        <v>#REF!</v>
      </c>
      <c r="W172" s="5" t="e">
        <f t="shared" si="47"/>
        <v>#REF!</v>
      </c>
    </row>
    <row r="173" spans="2:23" x14ac:dyDescent="0.25">
      <c r="B173" s="4"/>
      <c r="D173" s="4"/>
      <c r="F173" s="2">
        <v>163</v>
      </c>
      <c r="G173" s="14" t="e">
        <f t="shared" si="43"/>
        <v>#REF!</v>
      </c>
      <c r="H173" s="14" t="e">
        <f t="shared" si="34"/>
        <v>#REF!</v>
      </c>
      <c r="I173" s="9" t="e">
        <f t="shared" si="35"/>
        <v>#REF!</v>
      </c>
      <c r="J173" s="9" t="e">
        <f t="shared" si="36"/>
        <v>#REF!</v>
      </c>
      <c r="K173" s="14" t="e">
        <f t="shared" si="37"/>
        <v>#REF!</v>
      </c>
      <c r="L173" s="9" t="e">
        <f>VLOOKUP(YEAR(G173),Справочники!$C$3:$I$33,7,FALSE)</f>
        <v>#REF!</v>
      </c>
      <c r="M173" s="5" t="e">
        <f>VLOOKUP(YEAR(G173),Справочники!$C$3:$D$33,2,FALSE)</f>
        <v>#REF!</v>
      </c>
      <c r="N173" s="5" t="e">
        <f t="shared" si="38"/>
        <v>#REF!</v>
      </c>
      <c r="O173" s="5" t="e">
        <f t="shared" si="44"/>
        <v>#REF!</v>
      </c>
      <c r="P173" s="5" t="e">
        <f t="shared" si="44"/>
        <v>#REF!</v>
      </c>
      <c r="Q173" s="5" t="e">
        <f t="shared" si="39"/>
        <v>#REF!</v>
      </c>
      <c r="R173" s="5" t="e">
        <f t="shared" si="40"/>
        <v>#REF!</v>
      </c>
      <c r="S173" s="5" t="e">
        <f t="shared" si="41"/>
        <v>#REF!</v>
      </c>
      <c r="T173" s="5" t="e">
        <f t="shared" si="42"/>
        <v>#REF!</v>
      </c>
      <c r="U173" s="5" t="e">
        <f t="shared" si="45"/>
        <v>#REF!</v>
      </c>
      <c r="V173" s="5" t="e">
        <f t="shared" si="46"/>
        <v>#REF!</v>
      </c>
      <c r="W173" s="5" t="e">
        <f t="shared" si="47"/>
        <v>#REF!</v>
      </c>
    </row>
    <row r="174" spans="2:23" x14ac:dyDescent="0.25">
      <c r="B174" s="4"/>
      <c r="D174" s="4"/>
      <c r="F174" s="2">
        <v>164</v>
      </c>
      <c r="G174" s="14" t="e">
        <f t="shared" si="43"/>
        <v>#REF!</v>
      </c>
      <c r="H174" s="14" t="e">
        <f t="shared" si="34"/>
        <v>#REF!</v>
      </c>
      <c r="I174" s="9" t="e">
        <f t="shared" si="35"/>
        <v>#REF!</v>
      </c>
      <c r="J174" s="9" t="e">
        <f t="shared" si="36"/>
        <v>#REF!</v>
      </c>
      <c r="K174" s="14" t="e">
        <f t="shared" si="37"/>
        <v>#REF!</v>
      </c>
      <c r="L174" s="9" t="e">
        <f>VLOOKUP(YEAR(G174),Справочники!$C$3:$I$33,7,FALSE)</f>
        <v>#REF!</v>
      </c>
      <c r="M174" s="5" t="e">
        <f>VLOOKUP(YEAR(G174),Справочники!$C$3:$D$33,2,FALSE)</f>
        <v>#REF!</v>
      </c>
      <c r="N174" s="5" t="e">
        <f t="shared" si="38"/>
        <v>#REF!</v>
      </c>
      <c r="O174" s="5" t="e">
        <f t="shared" si="44"/>
        <v>#REF!</v>
      </c>
      <c r="P174" s="5" t="e">
        <f t="shared" si="44"/>
        <v>#REF!</v>
      </c>
      <c r="Q174" s="5" t="e">
        <f t="shared" si="39"/>
        <v>#REF!</v>
      </c>
      <c r="R174" s="5" t="e">
        <f t="shared" si="40"/>
        <v>#REF!</v>
      </c>
      <c r="S174" s="5" t="e">
        <f t="shared" si="41"/>
        <v>#REF!</v>
      </c>
      <c r="T174" s="5" t="e">
        <f t="shared" si="42"/>
        <v>#REF!</v>
      </c>
      <c r="U174" s="5" t="e">
        <f t="shared" si="45"/>
        <v>#REF!</v>
      </c>
      <c r="V174" s="5" t="e">
        <f t="shared" si="46"/>
        <v>#REF!</v>
      </c>
      <c r="W174" s="5" t="e">
        <f t="shared" si="47"/>
        <v>#REF!</v>
      </c>
    </row>
    <row r="175" spans="2:23" x14ac:dyDescent="0.25">
      <c r="B175" s="4"/>
      <c r="D175" s="4"/>
      <c r="F175" s="2">
        <v>165</v>
      </c>
      <c r="G175" s="14" t="e">
        <f t="shared" si="43"/>
        <v>#REF!</v>
      </c>
      <c r="H175" s="14" t="e">
        <f t="shared" si="34"/>
        <v>#REF!</v>
      </c>
      <c r="I175" s="9" t="e">
        <f t="shared" si="35"/>
        <v>#REF!</v>
      </c>
      <c r="J175" s="9" t="e">
        <f t="shared" si="36"/>
        <v>#REF!</v>
      </c>
      <c r="K175" s="14" t="e">
        <f t="shared" si="37"/>
        <v>#REF!</v>
      </c>
      <c r="L175" s="9" t="e">
        <f>VLOOKUP(YEAR(G175),Справочники!$C$3:$I$33,7,FALSE)</f>
        <v>#REF!</v>
      </c>
      <c r="M175" s="5" t="e">
        <f>VLOOKUP(YEAR(G175),Справочники!$C$3:$D$33,2,FALSE)</f>
        <v>#REF!</v>
      </c>
      <c r="N175" s="5" t="e">
        <f t="shared" si="38"/>
        <v>#REF!</v>
      </c>
      <c r="O175" s="5" t="e">
        <f t="shared" si="44"/>
        <v>#REF!</v>
      </c>
      <c r="P175" s="5" t="e">
        <f t="shared" si="44"/>
        <v>#REF!</v>
      </c>
      <c r="Q175" s="5" t="e">
        <f t="shared" si="39"/>
        <v>#REF!</v>
      </c>
      <c r="R175" s="5" t="e">
        <f t="shared" si="40"/>
        <v>#REF!</v>
      </c>
      <c r="S175" s="5" t="e">
        <f t="shared" si="41"/>
        <v>#REF!</v>
      </c>
      <c r="T175" s="5" t="e">
        <f t="shared" si="42"/>
        <v>#REF!</v>
      </c>
      <c r="U175" s="5" t="e">
        <f t="shared" si="45"/>
        <v>#REF!</v>
      </c>
      <c r="V175" s="5" t="e">
        <f t="shared" si="46"/>
        <v>#REF!</v>
      </c>
      <c r="W175" s="5" t="e">
        <f t="shared" si="47"/>
        <v>#REF!</v>
      </c>
    </row>
    <row r="176" spans="2:23" x14ac:dyDescent="0.25">
      <c r="B176" s="4"/>
      <c r="D176" s="4"/>
      <c r="F176" s="2">
        <v>166</v>
      </c>
      <c r="G176" s="14" t="e">
        <f t="shared" si="43"/>
        <v>#REF!</v>
      </c>
      <c r="H176" s="14" t="e">
        <f t="shared" si="34"/>
        <v>#REF!</v>
      </c>
      <c r="I176" s="9" t="e">
        <f t="shared" si="35"/>
        <v>#REF!</v>
      </c>
      <c r="J176" s="9" t="e">
        <f t="shared" si="36"/>
        <v>#REF!</v>
      </c>
      <c r="K176" s="14" t="e">
        <f t="shared" si="37"/>
        <v>#REF!</v>
      </c>
      <c r="L176" s="9" t="e">
        <f>VLOOKUP(YEAR(G176),Справочники!$C$3:$I$33,7,FALSE)</f>
        <v>#REF!</v>
      </c>
      <c r="M176" s="5" t="e">
        <f>VLOOKUP(YEAR(G176),Справочники!$C$3:$D$33,2,FALSE)</f>
        <v>#REF!</v>
      </c>
      <c r="N176" s="5" t="e">
        <f t="shared" si="38"/>
        <v>#REF!</v>
      </c>
      <c r="O176" s="5" t="e">
        <f t="shared" si="44"/>
        <v>#REF!</v>
      </c>
      <c r="P176" s="5" t="e">
        <f t="shared" si="44"/>
        <v>#REF!</v>
      </c>
      <c r="Q176" s="5" t="e">
        <f t="shared" si="39"/>
        <v>#REF!</v>
      </c>
      <c r="R176" s="5" t="e">
        <f t="shared" si="40"/>
        <v>#REF!</v>
      </c>
      <c r="S176" s="5" t="e">
        <f t="shared" si="41"/>
        <v>#REF!</v>
      </c>
      <c r="T176" s="5" t="e">
        <f t="shared" si="42"/>
        <v>#REF!</v>
      </c>
      <c r="U176" s="5" t="e">
        <f t="shared" si="45"/>
        <v>#REF!</v>
      </c>
      <c r="V176" s="5" t="e">
        <f t="shared" si="46"/>
        <v>#REF!</v>
      </c>
      <c r="W176" s="5" t="e">
        <f t="shared" si="47"/>
        <v>#REF!</v>
      </c>
    </row>
    <row r="177" spans="2:23" x14ac:dyDescent="0.25">
      <c r="B177" s="4"/>
      <c r="D177" s="4"/>
      <c r="F177" s="2">
        <v>167</v>
      </c>
      <c r="G177" s="14" t="e">
        <f t="shared" si="43"/>
        <v>#REF!</v>
      </c>
      <c r="H177" s="14" t="e">
        <f t="shared" si="34"/>
        <v>#REF!</v>
      </c>
      <c r="I177" s="9" t="e">
        <f t="shared" si="35"/>
        <v>#REF!</v>
      </c>
      <c r="J177" s="9" t="e">
        <f t="shared" si="36"/>
        <v>#REF!</v>
      </c>
      <c r="K177" s="14" t="e">
        <f t="shared" si="37"/>
        <v>#REF!</v>
      </c>
      <c r="L177" s="9" t="e">
        <f>VLOOKUP(YEAR(G177),Справочники!$C$3:$I$33,7,FALSE)</f>
        <v>#REF!</v>
      </c>
      <c r="M177" s="5" t="e">
        <f>VLOOKUP(YEAR(G177),Справочники!$C$3:$D$33,2,FALSE)</f>
        <v>#REF!</v>
      </c>
      <c r="N177" s="5" t="e">
        <f t="shared" si="38"/>
        <v>#REF!</v>
      </c>
      <c r="O177" s="5" t="e">
        <f t="shared" si="44"/>
        <v>#REF!</v>
      </c>
      <c r="P177" s="5" t="e">
        <f t="shared" si="44"/>
        <v>#REF!</v>
      </c>
      <c r="Q177" s="5" t="e">
        <f t="shared" si="39"/>
        <v>#REF!</v>
      </c>
      <c r="R177" s="5" t="e">
        <f t="shared" si="40"/>
        <v>#REF!</v>
      </c>
      <c r="S177" s="5" t="e">
        <f t="shared" si="41"/>
        <v>#REF!</v>
      </c>
      <c r="T177" s="5" t="e">
        <f t="shared" si="42"/>
        <v>#REF!</v>
      </c>
      <c r="U177" s="5" t="e">
        <f t="shared" si="45"/>
        <v>#REF!</v>
      </c>
      <c r="V177" s="5" t="e">
        <f t="shared" si="46"/>
        <v>#REF!</v>
      </c>
      <c r="W177" s="5" t="e">
        <f t="shared" si="47"/>
        <v>#REF!</v>
      </c>
    </row>
    <row r="178" spans="2:23" x14ac:dyDescent="0.25">
      <c r="B178" s="4"/>
      <c r="D178" s="4"/>
      <c r="F178" s="2">
        <v>168</v>
      </c>
      <c r="G178" s="14" t="e">
        <f t="shared" si="43"/>
        <v>#REF!</v>
      </c>
      <c r="H178" s="14" t="e">
        <f t="shared" si="34"/>
        <v>#REF!</v>
      </c>
      <c r="I178" s="9" t="e">
        <f t="shared" si="35"/>
        <v>#REF!</v>
      </c>
      <c r="J178" s="9" t="e">
        <f t="shared" si="36"/>
        <v>#REF!</v>
      </c>
      <c r="K178" s="14" t="e">
        <f t="shared" si="37"/>
        <v>#REF!</v>
      </c>
      <c r="L178" s="9" t="e">
        <f>VLOOKUP(YEAR(G178),Справочники!$C$3:$I$33,7,FALSE)</f>
        <v>#REF!</v>
      </c>
      <c r="M178" s="5" t="e">
        <f>VLOOKUP(YEAR(G178),Справочники!$C$3:$D$33,2,FALSE)</f>
        <v>#REF!</v>
      </c>
      <c r="N178" s="5" t="e">
        <f t="shared" si="38"/>
        <v>#REF!</v>
      </c>
      <c r="O178" s="5" t="e">
        <f t="shared" si="44"/>
        <v>#REF!</v>
      </c>
      <c r="P178" s="5" t="e">
        <f t="shared" si="44"/>
        <v>#REF!</v>
      </c>
      <c r="Q178" s="5" t="e">
        <f t="shared" si="39"/>
        <v>#REF!</v>
      </c>
      <c r="R178" s="5" t="e">
        <f t="shared" si="40"/>
        <v>#REF!</v>
      </c>
      <c r="S178" s="5" t="e">
        <f t="shared" si="41"/>
        <v>#REF!</v>
      </c>
      <c r="T178" s="5" t="e">
        <f t="shared" si="42"/>
        <v>#REF!</v>
      </c>
      <c r="U178" s="5" t="e">
        <f t="shared" si="45"/>
        <v>#REF!</v>
      </c>
      <c r="V178" s="5" t="e">
        <f t="shared" si="46"/>
        <v>#REF!</v>
      </c>
      <c r="W178" s="5" t="e">
        <f t="shared" si="47"/>
        <v>#REF!</v>
      </c>
    </row>
    <row r="179" spans="2:23" x14ac:dyDescent="0.25">
      <c r="B179" s="4"/>
      <c r="D179" s="4"/>
      <c r="F179" s="2">
        <v>169</v>
      </c>
      <c r="G179" s="14" t="e">
        <f t="shared" si="43"/>
        <v>#REF!</v>
      </c>
      <c r="H179" s="14" t="e">
        <f t="shared" si="34"/>
        <v>#REF!</v>
      </c>
      <c r="I179" s="9" t="e">
        <f t="shared" si="35"/>
        <v>#REF!</v>
      </c>
      <c r="J179" s="9" t="e">
        <f t="shared" si="36"/>
        <v>#REF!</v>
      </c>
      <c r="K179" s="14" t="e">
        <f t="shared" si="37"/>
        <v>#REF!</v>
      </c>
      <c r="L179" s="9" t="e">
        <f>VLOOKUP(YEAR(G179),Справочники!$C$3:$I$33,7,FALSE)</f>
        <v>#REF!</v>
      </c>
      <c r="M179" s="5" t="e">
        <f>VLOOKUP(YEAR(G179),Справочники!$C$3:$D$33,2,FALSE)</f>
        <v>#REF!</v>
      </c>
      <c r="N179" s="5" t="e">
        <f t="shared" si="38"/>
        <v>#REF!</v>
      </c>
      <c r="O179" s="5" t="e">
        <f t="shared" si="44"/>
        <v>#REF!</v>
      </c>
      <c r="P179" s="5" t="e">
        <f t="shared" si="44"/>
        <v>#REF!</v>
      </c>
      <c r="Q179" s="5" t="e">
        <f t="shared" si="39"/>
        <v>#REF!</v>
      </c>
      <c r="R179" s="5" t="e">
        <f t="shared" si="40"/>
        <v>#REF!</v>
      </c>
      <c r="S179" s="5" t="e">
        <f t="shared" si="41"/>
        <v>#REF!</v>
      </c>
      <c r="T179" s="5" t="e">
        <f t="shared" si="42"/>
        <v>#REF!</v>
      </c>
      <c r="U179" s="5" t="e">
        <f t="shared" si="45"/>
        <v>#REF!</v>
      </c>
      <c r="V179" s="5" t="e">
        <f t="shared" si="46"/>
        <v>#REF!</v>
      </c>
      <c r="W179" s="5" t="e">
        <f t="shared" si="47"/>
        <v>#REF!</v>
      </c>
    </row>
    <row r="180" spans="2:23" x14ac:dyDescent="0.25">
      <c r="B180" s="4"/>
      <c r="D180" s="4"/>
      <c r="F180" s="2">
        <v>170</v>
      </c>
      <c r="G180" s="14" t="e">
        <f t="shared" si="43"/>
        <v>#REF!</v>
      </c>
      <c r="H180" s="14" t="e">
        <f t="shared" si="34"/>
        <v>#REF!</v>
      </c>
      <c r="I180" s="9" t="e">
        <f t="shared" si="35"/>
        <v>#REF!</v>
      </c>
      <c r="J180" s="9" t="e">
        <f t="shared" si="36"/>
        <v>#REF!</v>
      </c>
      <c r="K180" s="14" t="e">
        <f t="shared" si="37"/>
        <v>#REF!</v>
      </c>
      <c r="L180" s="9" t="e">
        <f>VLOOKUP(YEAR(G180),Справочники!$C$3:$I$33,7,FALSE)</f>
        <v>#REF!</v>
      </c>
      <c r="M180" s="5" t="e">
        <f>VLOOKUP(YEAR(G180),Справочники!$C$3:$D$33,2,FALSE)</f>
        <v>#REF!</v>
      </c>
      <c r="N180" s="5" t="e">
        <f t="shared" si="38"/>
        <v>#REF!</v>
      </c>
      <c r="O180" s="5" t="e">
        <f t="shared" si="44"/>
        <v>#REF!</v>
      </c>
      <c r="P180" s="5" t="e">
        <f t="shared" si="44"/>
        <v>#REF!</v>
      </c>
      <c r="Q180" s="5" t="e">
        <f t="shared" si="39"/>
        <v>#REF!</v>
      </c>
      <c r="R180" s="5" t="e">
        <f t="shared" si="40"/>
        <v>#REF!</v>
      </c>
      <c r="S180" s="5" t="e">
        <f t="shared" si="41"/>
        <v>#REF!</v>
      </c>
      <c r="T180" s="5" t="e">
        <f t="shared" si="42"/>
        <v>#REF!</v>
      </c>
      <c r="U180" s="5" t="e">
        <f t="shared" si="45"/>
        <v>#REF!</v>
      </c>
      <c r="V180" s="5" t="e">
        <f t="shared" si="46"/>
        <v>#REF!</v>
      </c>
      <c r="W180" s="5" t="e">
        <f t="shared" si="47"/>
        <v>#REF!</v>
      </c>
    </row>
    <row r="181" spans="2:23" x14ac:dyDescent="0.25">
      <c r="B181" s="4"/>
      <c r="D181" s="4"/>
      <c r="F181" s="2">
        <v>171</v>
      </c>
      <c r="G181" s="14" t="e">
        <f t="shared" si="43"/>
        <v>#REF!</v>
      </c>
      <c r="H181" s="14" t="e">
        <f t="shared" si="34"/>
        <v>#REF!</v>
      </c>
      <c r="I181" s="9" t="e">
        <f t="shared" si="35"/>
        <v>#REF!</v>
      </c>
      <c r="J181" s="9" t="e">
        <f t="shared" si="36"/>
        <v>#REF!</v>
      </c>
      <c r="K181" s="14" t="e">
        <f t="shared" si="37"/>
        <v>#REF!</v>
      </c>
      <c r="L181" s="9" t="e">
        <f>VLOOKUP(YEAR(G181),Справочники!$C$3:$I$33,7,FALSE)</f>
        <v>#REF!</v>
      </c>
      <c r="M181" s="5" t="e">
        <f>VLOOKUP(YEAR(G181),Справочники!$C$3:$D$33,2,FALSE)</f>
        <v>#REF!</v>
      </c>
      <c r="N181" s="5" t="e">
        <f t="shared" si="38"/>
        <v>#REF!</v>
      </c>
      <c r="O181" s="5" t="e">
        <f t="shared" si="44"/>
        <v>#REF!</v>
      </c>
      <c r="P181" s="5" t="e">
        <f t="shared" si="44"/>
        <v>#REF!</v>
      </c>
      <c r="Q181" s="5" t="e">
        <f t="shared" si="39"/>
        <v>#REF!</v>
      </c>
      <c r="R181" s="5" t="e">
        <f t="shared" si="40"/>
        <v>#REF!</v>
      </c>
      <c r="S181" s="5" t="e">
        <f t="shared" si="41"/>
        <v>#REF!</v>
      </c>
      <c r="T181" s="5" t="e">
        <f t="shared" si="42"/>
        <v>#REF!</v>
      </c>
      <c r="U181" s="5" t="e">
        <f t="shared" si="45"/>
        <v>#REF!</v>
      </c>
      <c r="V181" s="5" t="e">
        <f t="shared" si="46"/>
        <v>#REF!</v>
      </c>
      <c r="W181" s="5" t="e">
        <f t="shared" si="47"/>
        <v>#REF!</v>
      </c>
    </row>
    <row r="182" spans="2:23" x14ac:dyDescent="0.25">
      <c r="B182" s="4"/>
      <c r="D182" s="4"/>
      <c r="F182" s="2">
        <v>172</v>
      </c>
      <c r="G182" s="14" t="e">
        <f t="shared" si="43"/>
        <v>#REF!</v>
      </c>
      <c r="H182" s="14" t="e">
        <f t="shared" si="34"/>
        <v>#REF!</v>
      </c>
      <c r="I182" s="9" t="e">
        <f t="shared" si="35"/>
        <v>#REF!</v>
      </c>
      <c r="J182" s="9" t="e">
        <f t="shared" si="36"/>
        <v>#REF!</v>
      </c>
      <c r="K182" s="14" t="e">
        <f t="shared" si="37"/>
        <v>#REF!</v>
      </c>
      <c r="L182" s="9" t="e">
        <f>VLOOKUP(YEAR(G182),Справочники!$C$3:$I$33,7,FALSE)</f>
        <v>#REF!</v>
      </c>
      <c r="M182" s="5" t="e">
        <f>VLOOKUP(YEAR(G182),Справочники!$C$3:$D$33,2,FALSE)</f>
        <v>#REF!</v>
      </c>
      <c r="N182" s="5" t="e">
        <f t="shared" si="38"/>
        <v>#REF!</v>
      </c>
      <c r="O182" s="5" t="e">
        <f t="shared" si="44"/>
        <v>#REF!</v>
      </c>
      <c r="P182" s="5" t="e">
        <f t="shared" si="44"/>
        <v>#REF!</v>
      </c>
      <c r="Q182" s="5" t="e">
        <f t="shared" si="39"/>
        <v>#REF!</v>
      </c>
      <c r="R182" s="5" t="e">
        <f t="shared" si="40"/>
        <v>#REF!</v>
      </c>
      <c r="S182" s="5" t="e">
        <f t="shared" si="41"/>
        <v>#REF!</v>
      </c>
      <c r="T182" s="5" t="e">
        <f t="shared" si="42"/>
        <v>#REF!</v>
      </c>
      <c r="U182" s="5" t="e">
        <f t="shared" si="45"/>
        <v>#REF!</v>
      </c>
      <c r="V182" s="5" t="e">
        <f t="shared" si="46"/>
        <v>#REF!</v>
      </c>
      <c r="W182" s="5" t="e">
        <f t="shared" si="47"/>
        <v>#REF!</v>
      </c>
    </row>
    <row r="183" spans="2:23" x14ac:dyDescent="0.25">
      <c r="B183" s="4"/>
      <c r="D183" s="4"/>
      <c r="F183" s="2">
        <v>173</v>
      </c>
      <c r="G183" s="14" t="e">
        <f t="shared" si="43"/>
        <v>#REF!</v>
      </c>
      <c r="H183" s="14" t="e">
        <f t="shared" si="34"/>
        <v>#REF!</v>
      </c>
      <c r="I183" s="9" t="e">
        <f t="shared" si="35"/>
        <v>#REF!</v>
      </c>
      <c r="J183" s="9" t="e">
        <f t="shared" si="36"/>
        <v>#REF!</v>
      </c>
      <c r="K183" s="14" t="e">
        <f t="shared" si="37"/>
        <v>#REF!</v>
      </c>
      <c r="L183" s="9" t="e">
        <f>VLOOKUP(YEAR(G183),Справочники!$C$3:$I$33,7,FALSE)</f>
        <v>#REF!</v>
      </c>
      <c r="M183" s="5" t="e">
        <f>VLOOKUP(YEAR(G183),Справочники!$C$3:$D$33,2,FALSE)</f>
        <v>#REF!</v>
      </c>
      <c r="N183" s="5" t="e">
        <f t="shared" si="38"/>
        <v>#REF!</v>
      </c>
      <c r="O183" s="5" t="e">
        <f t="shared" si="44"/>
        <v>#REF!</v>
      </c>
      <c r="P183" s="5" t="e">
        <f t="shared" si="44"/>
        <v>#REF!</v>
      </c>
      <c r="Q183" s="5" t="e">
        <f t="shared" si="39"/>
        <v>#REF!</v>
      </c>
      <c r="R183" s="5" t="e">
        <f t="shared" si="40"/>
        <v>#REF!</v>
      </c>
      <c r="S183" s="5" t="e">
        <f t="shared" si="41"/>
        <v>#REF!</v>
      </c>
      <c r="T183" s="5" t="e">
        <f t="shared" si="42"/>
        <v>#REF!</v>
      </c>
      <c r="U183" s="5" t="e">
        <f t="shared" si="45"/>
        <v>#REF!</v>
      </c>
      <c r="V183" s="5" t="e">
        <f t="shared" si="46"/>
        <v>#REF!</v>
      </c>
      <c r="W183" s="5" t="e">
        <f t="shared" si="47"/>
        <v>#REF!</v>
      </c>
    </row>
    <row r="184" spans="2:23" x14ac:dyDescent="0.25">
      <c r="B184" s="4"/>
      <c r="D184" s="4"/>
      <c r="F184" s="2">
        <v>174</v>
      </c>
      <c r="G184" s="14" t="e">
        <f t="shared" si="43"/>
        <v>#REF!</v>
      </c>
      <c r="H184" s="14" t="e">
        <f t="shared" si="34"/>
        <v>#REF!</v>
      </c>
      <c r="I184" s="9" t="e">
        <f t="shared" si="35"/>
        <v>#REF!</v>
      </c>
      <c r="J184" s="9" t="e">
        <f t="shared" si="36"/>
        <v>#REF!</v>
      </c>
      <c r="K184" s="14" t="e">
        <f t="shared" si="37"/>
        <v>#REF!</v>
      </c>
      <c r="L184" s="9" t="e">
        <f>VLOOKUP(YEAR(G184),Справочники!$C$3:$I$33,7,FALSE)</f>
        <v>#REF!</v>
      </c>
      <c r="M184" s="5" t="e">
        <f>VLOOKUP(YEAR(G184),Справочники!$C$3:$D$33,2,FALSE)</f>
        <v>#REF!</v>
      </c>
      <c r="N184" s="5" t="e">
        <f t="shared" si="38"/>
        <v>#REF!</v>
      </c>
      <c r="O184" s="5" t="e">
        <f t="shared" si="44"/>
        <v>#REF!</v>
      </c>
      <c r="P184" s="5" t="e">
        <f t="shared" si="44"/>
        <v>#REF!</v>
      </c>
      <c r="Q184" s="5" t="e">
        <f t="shared" si="39"/>
        <v>#REF!</v>
      </c>
      <c r="R184" s="5" t="e">
        <f t="shared" si="40"/>
        <v>#REF!</v>
      </c>
      <c r="S184" s="5" t="e">
        <f t="shared" si="41"/>
        <v>#REF!</v>
      </c>
      <c r="T184" s="5" t="e">
        <f t="shared" si="42"/>
        <v>#REF!</v>
      </c>
      <c r="U184" s="5" t="e">
        <f t="shared" si="45"/>
        <v>#REF!</v>
      </c>
      <c r="V184" s="5" t="e">
        <f t="shared" si="46"/>
        <v>#REF!</v>
      </c>
      <c r="W184" s="5" t="e">
        <f t="shared" si="47"/>
        <v>#REF!</v>
      </c>
    </row>
    <row r="185" spans="2:23" x14ac:dyDescent="0.25">
      <c r="B185" s="4"/>
      <c r="D185" s="4"/>
      <c r="F185" s="2">
        <v>175</v>
      </c>
      <c r="G185" s="14" t="e">
        <f t="shared" si="43"/>
        <v>#REF!</v>
      </c>
      <c r="H185" s="14" t="e">
        <f t="shared" si="34"/>
        <v>#REF!</v>
      </c>
      <c r="I185" s="9" t="e">
        <f t="shared" si="35"/>
        <v>#REF!</v>
      </c>
      <c r="J185" s="9" t="e">
        <f t="shared" si="36"/>
        <v>#REF!</v>
      </c>
      <c r="K185" s="14" t="e">
        <f t="shared" si="37"/>
        <v>#REF!</v>
      </c>
      <c r="L185" s="9" t="e">
        <f>VLOOKUP(YEAR(G185),Справочники!$C$3:$I$33,7,FALSE)</f>
        <v>#REF!</v>
      </c>
      <c r="M185" s="5" t="e">
        <f>VLOOKUP(YEAR(G185),Справочники!$C$3:$D$33,2,FALSE)</f>
        <v>#REF!</v>
      </c>
      <c r="N185" s="5" t="e">
        <f t="shared" si="38"/>
        <v>#REF!</v>
      </c>
      <c r="O185" s="5" t="e">
        <f t="shared" si="44"/>
        <v>#REF!</v>
      </c>
      <c r="P185" s="5" t="e">
        <f t="shared" si="44"/>
        <v>#REF!</v>
      </c>
      <c r="Q185" s="5" t="e">
        <f t="shared" si="39"/>
        <v>#REF!</v>
      </c>
      <c r="R185" s="5" t="e">
        <f t="shared" si="40"/>
        <v>#REF!</v>
      </c>
      <c r="S185" s="5" t="e">
        <f t="shared" si="41"/>
        <v>#REF!</v>
      </c>
      <c r="T185" s="5" t="e">
        <f t="shared" si="42"/>
        <v>#REF!</v>
      </c>
      <c r="U185" s="5" t="e">
        <f t="shared" si="45"/>
        <v>#REF!</v>
      </c>
      <c r="V185" s="5" t="e">
        <f t="shared" si="46"/>
        <v>#REF!</v>
      </c>
      <c r="W185" s="5" t="e">
        <f t="shared" si="47"/>
        <v>#REF!</v>
      </c>
    </row>
    <row r="186" spans="2:23" x14ac:dyDescent="0.25">
      <c r="B186" s="4"/>
      <c r="D186" s="4"/>
      <c r="F186" s="2">
        <v>176</v>
      </c>
      <c r="G186" s="14" t="e">
        <f t="shared" si="43"/>
        <v>#REF!</v>
      </c>
      <c r="H186" s="14" t="e">
        <f t="shared" si="34"/>
        <v>#REF!</v>
      </c>
      <c r="I186" s="9" t="e">
        <f t="shared" si="35"/>
        <v>#REF!</v>
      </c>
      <c r="J186" s="9" t="e">
        <f t="shared" si="36"/>
        <v>#REF!</v>
      </c>
      <c r="K186" s="14" t="e">
        <f t="shared" si="37"/>
        <v>#REF!</v>
      </c>
      <c r="L186" s="9" t="e">
        <f>VLOOKUP(YEAR(G186),Справочники!$C$3:$I$33,7,FALSE)</f>
        <v>#REF!</v>
      </c>
      <c r="M186" s="5" t="e">
        <f>VLOOKUP(YEAR(G186),Справочники!$C$3:$D$33,2,FALSE)</f>
        <v>#REF!</v>
      </c>
      <c r="N186" s="5" t="e">
        <f t="shared" si="38"/>
        <v>#REF!</v>
      </c>
      <c r="O186" s="5" t="e">
        <f t="shared" si="44"/>
        <v>#REF!</v>
      </c>
      <c r="P186" s="5" t="e">
        <f t="shared" si="44"/>
        <v>#REF!</v>
      </c>
      <c r="Q186" s="5" t="e">
        <f t="shared" si="39"/>
        <v>#REF!</v>
      </c>
      <c r="R186" s="5" t="e">
        <f t="shared" si="40"/>
        <v>#REF!</v>
      </c>
      <c r="S186" s="5" t="e">
        <f t="shared" si="41"/>
        <v>#REF!</v>
      </c>
      <c r="T186" s="5" t="e">
        <f t="shared" si="42"/>
        <v>#REF!</v>
      </c>
      <c r="U186" s="5" t="e">
        <f t="shared" si="45"/>
        <v>#REF!</v>
      </c>
      <c r="V186" s="5" t="e">
        <f t="shared" si="46"/>
        <v>#REF!</v>
      </c>
      <c r="W186" s="5" t="e">
        <f t="shared" si="47"/>
        <v>#REF!</v>
      </c>
    </row>
    <row r="187" spans="2:23" x14ac:dyDescent="0.25">
      <c r="B187" s="4"/>
      <c r="D187" s="4"/>
      <c r="F187" s="2">
        <v>177</v>
      </c>
      <c r="G187" s="14" t="e">
        <f t="shared" si="43"/>
        <v>#REF!</v>
      </c>
      <c r="H187" s="14" t="e">
        <f t="shared" si="34"/>
        <v>#REF!</v>
      </c>
      <c r="I187" s="9" t="e">
        <f t="shared" si="35"/>
        <v>#REF!</v>
      </c>
      <c r="J187" s="9" t="e">
        <f t="shared" si="36"/>
        <v>#REF!</v>
      </c>
      <c r="K187" s="14" t="e">
        <f t="shared" si="37"/>
        <v>#REF!</v>
      </c>
      <c r="L187" s="9" t="e">
        <f>VLOOKUP(YEAR(G187),Справочники!$C$3:$I$33,7,FALSE)</f>
        <v>#REF!</v>
      </c>
      <c r="M187" s="5" t="e">
        <f>VLOOKUP(YEAR(G187),Справочники!$C$3:$D$33,2,FALSE)</f>
        <v>#REF!</v>
      </c>
      <c r="N187" s="5" t="e">
        <f t="shared" si="38"/>
        <v>#REF!</v>
      </c>
      <c r="O187" s="5" t="e">
        <f t="shared" si="44"/>
        <v>#REF!</v>
      </c>
      <c r="P187" s="5" t="e">
        <f t="shared" si="44"/>
        <v>#REF!</v>
      </c>
      <c r="Q187" s="5" t="e">
        <f t="shared" si="39"/>
        <v>#REF!</v>
      </c>
      <c r="R187" s="5" t="e">
        <f t="shared" si="40"/>
        <v>#REF!</v>
      </c>
      <c r="S187" s="5" t="e">
        <f t="shared" si="41"/>
        <v>#REF!</v>
      </c>
      <c r="T187" s="5" t="e">
        <f t="shared" si="42"/>
        <v>#REF!</v>
      </c>
      <c r="U187" s="5" t="e">
        <f t="shared" si="45"/>
        <v>#REF!</v>
      </c>
      <c r="V187" s="5" t="e">
        <f t="shared" si="46"/>
        <v>#REF!</v>
      </c>
      <c r="W187" s="5" t="e">
        <f t="shared" si="47"/>
        <v>#REF!</v>
      </c>
    </row>
    <row r="188" spans="2:23" x14ac:dyDescent="0.25">
      <c r="B188" s="4"/>
      <c r="D188" s="4"/>
      <c r="F188" s="2">
        <v>178</v>
      </c>
      <c r="G188" s="14" t="e">
        <f t="shared" si="43"/>
        <v>#REF!</v>
      </c>
      <c r="H188" s="14" t="e">
        <f t="shared" si="34"/>
        <v>#REF!</v>
      </c>
      <c r="I188" s="9" t="e">
        <f t="shared" si="35"/>
        <v>#REF!</v>
      </c>
      <c r="J188" s="9" t="e">
        <f t="shared" si="36"/>
        <v>#REF!</v>
      </c>
      <c r="K188" s="14" t="e">
        <f t="shared" si="37"/>
        <v>#REF!</v>
      </c>
      <c r="L188" s="9" t="e">
        <f>VLOOKUP(YEAR(G188),Справочники!$C$3:$I$33,7,FALSE)</f>
        <v>#REF!</v>
      </c>
      <c r="M188" s="5" t="e">
        <f>VLOOKUP(YEAR(G188),Справочники!$C$3:$D$33,2,FALSE)</f>
        <v>#REF!</v>
      </c>
      <c r="N188" s="5" t="e">
        <f t="shared" si="38"/>
        <v>#REF!</v>
      </c>
      <c r="O188" s="5" t="e">
        <f t="shared" si="44"/>
        <v>#REF!</v>
      </c>
      <c r="P188" s="5" t="e">
        <f t="shared" si="44"/>
        <v>#REF!</v>
      </c>
      <c r="Q188" s="5" t="e">
        <f t="shared" si="39"/>
        <v>#REF!</v>
      </c>
      <c r="R188" s="5" t="e">
        <f t="shared" si="40"/>
        <v>#REF!</v>
      </c>
      <c r="S188" s="5" t="e">
        <f t="shared" si="41"/>
        <v>#REF!</v>
      </c>
      <c r="T188" s="5" t="e">
        <f t="shared" si="42"/>
        <v>#REF!</v>
      </c>
      <c r="U188" s="5" t="e">
        <f t="shared" si="45"/>
        <v>#REF!</v>
      </c>
      <c r="V188" s="5" t="e">
        <f t="shared" si="46"/>
        <v>#REF!</v>
      </c>
      <c r="W188" s="5" t="e">
        <f t="shared" si="47"/>
        <v>#REF!</v>
      </c>
    </row>
    <row r="189" spans="2:23" x14ac:dyDescent="0.25">
      <c r="B189" s="4"/>
      <c r="D189" s="4"/>
      <c r="F189" s="2">
        <v>179</v>
      </c>
      <c r="G189" s="14" t="e">
        <f t="shared" si="43"/>
        <v>#REF!</v>
      </c>
      <c r="H189" s="14" t="e">
        <f t="shared" si="34"/>
        <v>#REF!</v>
      </c>
      <c r="I189" s="9" t="e">
        <f t="shared" si="35"/>
        <v>#REF!</v>
      </c>
      <c r="J189" s="9" t="e">
        <f t="shared" si="36"/>
        <v>#REF!</v>
      </c>
      <c r="K189" s="14" t="e">
        <f t="shared" si="37"/>
        <v>#REF!</v>
      </c>
      <c r="L189" s="9" t="e">
        <f>VLOOKUP(YEAR(G189),Справочники!$C$3:$I$33,7,FALSE)</f>
        <v>#REF!</v>
      </c>
      <c r="M189" s="5" t="e">
        <f>VLOOKUP(YEAR(G189),Справочники!$C$3:$D$33,2,FALSE)</f>
        <v>#REF!</v>
      </c>
      <c r="N189" s="5" t="e">
        <f t="shared" si="38"/>
        <v>#REF!</v>
      </c>
      <c r="O189" s="5" t="e">
        <f t="shared" si="44"/>
        <v>#REF!</v>
      </c>
      <c r="P189" s="5" t="e">
        <f t="shared" si="44"/>
        <v>#REF!</v>
      </c>
      <c r="Q189" s="5" t="e">
        <f t="shared" si="39"/>
        <v>#REF!</v>
      </c>
      <c r="R189" s="5" t="e">
        <f t="shared" si="40"/>
        <v>#REF!</v>
      </c>
      <c r="S189" s="5" t="e">
        <f t="shared" si="41"/>
        <v>#REF!</v>
      </c>
      <c r="T189" s="5" t="e">
        <f t="shared" si="42"/>
        <v>#REF!</v>
      </c>
      <c r="U189" s="5" t="e">
        <f t="shared" si="45"/>
        <v>#REF!</v>
      </c>
      <c r="V189" s="5" t="e">
        <f t="shared" si="46"/>
        <v>#REF!</v>
      </c>
      <c r="W189" s="5" t="e">
        <f t="shared" si="47"/>
        <v>#REF!</v>
      </c>
    </row>
    <row r="190" spans="2:23" x14ac:dyDescent="0.25">
      <c r="B190" s="4"/>
      <c r="D190" s="4"/>
      <c r="F190" s="2">
        <v>180</v>
      </c>
      <c r="G190" s="14" t="e">
        <f t="shared" si="43"/>
        <v>#REF!</v>
      </c>
      <c r="H190" s="14" t="e">
        <f t="shared" si="34"/>
        <v>#REF!</v>
      </c>
      <c r="I190" s="9" t="e">
        <f t="shared" si="35"/>
        <v>#REF!</v>
      </c>
      <c r="J190" s="9" t="e">
        <f t="shared" si="36"/>
        <v>#REF!</v>
      </c>
      <c r="K190" s="14" t="e">
        <f t="shared" si="37"/>
        <v>#REF!</v>
      </c>
      <c r="L190" s="9" t="e">
        <f>VLOOKUP(YEAR(G190),Справочники!$C$3:$I$33,7,FALSE)</f>
        <v>#REF!</v>
      </c>
      <c r="M190" s="5" t="e">
        <f>VLOOKUP(YEAR(G190),Справочники!$C$3:$D$33,2,FALSE)</f>
        <v>#REF!</v>
      </c>
      <c r="N190" s="5" t="e">
        <f t="shared" si="38"/>
        <v>#REF!</v>
      </c>
      <c r="O190" s="5" t="e">
        <f t="shared" si="44"/>
        <v>#REF!</v>
      </c>
      <c r="P190" s="5" t="e">
        <f t="shared" si="44"/>
        <v>#REF!</v>
      </c>
      <c r="Q190" s="5" t="e">
        <f t="shared" si="39"/>
        <v>#REF!</v>
      </c>
      <c r="R190" s="5" t="e">
        <f t="shared" si="40"/>
        <v>#REF!</v>
      </c>
      <c r="S190" s="5" t="e">
        <f t="shared" si="41"/>
        <v>#REF!</v>
      </c>
      <c r="T190" s="5" t="e">
        <f t="shared" si="42"/>
        <v>#REF!</v>
      </c>
      <c r="U190" s="5" t="e">
        <f t="shared" si="45"/>
        <v>#REF!</v>
      </c>
      <c r="V190" s="5" t="e">
        <f t="shared" si="46"/>
        <v>#REF!</v>
      </c>
      <c r="W190" s="5" t="e">
        <f t="shared" si="47"/>
        <v>#REF!</v>
      </c>
    </row>
    <row r="191" spans="2:23" x14ac:dyDescent="0.25">
      <c r="B191" s="4"/>
      <c r="D191" s="4"/>
      <c r="F191" s="2">
        <v>181</v>
      </c>
      <c r="G191" s="14" t="e">
        <f t="shared" si="43"/>
        <v>#REF!</v>
      </c>
      <c r="H191" s="14" t="e">
        <f t="shared" si="34"/>
        <v>#REF!</v>
      </c>
      <c r="I191" s="9" t="e">
        <f t="shared" si="35"/>
        <v>#REF!</v>
      </c>
      <c r="J191" s="9" t="e">
        <f t="shared" si="36"/>
        <v>#REF!</v>
      </c>
      <c r="K191" s="14" t="e">
        <f t="shared" si="37"/>
        <v>#REF!</v>
      </c>
      <c r="L191" s="9" t="e">
        <f>VLOOKUP(YEAR(G191),Справочники!$C$3:$I$33,7,FALSE)</f>
        <v>#REF!</v>
      </c>
      <c r="M191" s="5" t="e">
        <f>VLOOKUP(YEAR(G191),Справочники!$C$3:$D$33,2,FALSE)</f>
        <v>#REF!</v>
      </c>
      <c r="N191" s="5" t="e">
        <f t="shared" si="38"/>
        <v>#REF!</v>
      </c>
      <c r="O191" s="5" t="e">
        <f t="shared" si="44"/>
        <v>#REF!</v>
      </c>
      <c r="P191" s="5" t="e">
        <f t="shared" si="44"/>
        <v>#REF!</v>
      </c>
      <c r="Q191" s="5" t="e">
        <f t="shared" si="39"/>
        <v>#REF!</v>
      </c>
      <c r="R191" s="5" t="e">
        <f t="shared" si="40"/>
        <v>#REF!</v>
      </c>
      <c r="S191" s="5" t="e">
        <f t="shared" si="41"/>
        <v>#REF!</v>
      </c>
      <c r="T191" s="5" t="e">
        <f t="shared" si="42"/>
        <v>#REF!</v>
      </c>
      <c r="U191" s="5" t="e">
        <f t="shared" si="45"/>
        <v>#REF!</v>
      </c>
      <c r="V191" s="5" t="e">
        <f t="shared" si="46"/>
        <v>#REF!</v>
      </c>
      <c r="W191" s="5" t="e">
        <f t="shared" si="47"/>
        <v>#REF!</v>
      </c>
    </row>
    <row r="192" spans="2:23" x14ac:dyDescent="0.25">
      <c r="B192" s="4"/>
      <c r="D192" s="4"/>
      <c r="F192" s="2">
        <v>182</v>
      </c>
      <c r="G192" s="14" t="e">
        <f t="shared" si="43"/>
        <v>#REF!</v>
      </c>
      <c r="H192" s="14" t="e">
        <f t="shared" si="34"/>
        <v>#REF!</v>
      </c>
      <c r="I192" s="9" t="e">
        <f t="shared" si="35"/>
        <v>#REF!</v>
      </c>
      <c r="J192" s="9" t="e">
        <f t="shared" si="36"/>
        <v>#REF!</v>
      </c>
      <c r="K192" s="14" t="e">
        <f t="shared" si="37"/>
        <v>#REF!</v>
      </c>
      <c r="L192" s="9" t="e">
        <f>VLOOKUP(YEAR(G192),Справочники!$C$3:$I$33,7,FALSE)</f>
        <v>#REF!</v>
      </c>
      <c r="M192" s="5" t="e">
        <f>VLOOKUP(YEAR(G192),Справочники!$C$3:$D$33,2,FALSE)</f>
        <v>#REF!</v>
      </c>
      <c r="N192" s="5" t="e">
        <f t="shared" si="38"/>
        <v>#REF!</v>
      </c>
      <c r="O192" s="5" t="e">
        <f t="shared" si="44"/>
        <v>#REF!</v>
      </c>
      <c r="P192" s="5" t="e">
        <f t="shared" si="44"/>
        <v>#REF!</v>
      </c>
      <c r="Q192" s="5" t="e">
        <f t="shared" si="39"/>
        <v>#REF!</v>
      </c>
      <c r="R192" s="5" t="e">
        <f t="shared" si="40"/>
        <v>#REF!</v>
      </c>
      <c r="S192" s="5" t="e">
        <f t="shared" si="41"/>
        <v>#REF!</v>
      </c>
      <c r="T192" s="5" t="e">
        <f t="shared" si="42"/>
        <v>#REF!</v>
      </c>
      <c r="U192" s="5" t="e">
        <f t="shared" si="45"/>
        <v>#REF!</v>
      </c>
      <c r="V192" s="5" t="e">
        <f t="shared" si="46"/>
        <v>#REF!</v>
      </c>
      <c r="W192" s="5" t="e">
        <f t="shared" si="47"/>
        <v>#REF!</v>
      </c>
    </row>
    <row r="193" spans="2:23" x14ac:dyDescent="0.25">
      <c r="B193" s="4"/>
      <c r="D193" s="4"/>
      <c r="F193" s="2">
        <v>183</v>
      </c>
      <c r="G193" s="14" t="e">
        <f t="shared" si="43"/>
        <v>#REF!</v>
      </c>
      <c r="H193" s="14" t="e">
        <f t="shared" si="34"/>
        <v>#REF!</v>
      </c>
      <c r="I193" s="9" t="e">
        <f t="shared" si="35"/>
        <v>#REF!</v>
      </c>
      <c r="J193" s="9" t="e">
        <f t="shared" si="36"/>
        <v>#REF!</v>
      </c>
      <c r="K193" s="14" t="e">
        <f t="shared" si="37"/>
        <v>#REF!</v>
      </c>
      <c r="L193" s="9" t="e">
        <f>VLOOKUP(YEAR(G193),Справочники!$C$3:$I$33,7,FALSE)</f>
        <v>#REF!</v>
      </c>
      <c r="M193" s="5" t="e">
        <f>VLOOKUP(YEAR(G193),Справочники!$C$3:$D$33,2,FALSE)</f>
        <v>#REF!</v>
      </c>
      <c r="N193" s="5" t="e">
        <f t="shared" si="38"/>
        <v>#REF!</v>
      </c>
      <c r="O193" s="5" t="e">
        <f t="shared" si="44"/>
        <v>#REF!</v>
      </c>
      <c r="P193" s="5" t="e">
        <f t="shared" si="44"/>
        <v>#REF!</v>
      </c>
      <c r="Q193" s="5" t="e">
        <f t="shared" si="39"/>
        <v>#REF!</v>
      </c>
      <c r="R193" s="5" t="e">
        <f t="shared" si="40"/>
        <v>#REF!</v>
      </c>
      <c r="S193" s="5" t="e">
        <f t="shared" si="41"/>
        <v>#REF!</v>
      </c>
      <c r="T193" s="5" t="e">
        <f t="shared" si="42"/>
        <v>#REF!</v>
      </c>
      <c r="U193" s="5" t="e">
        <f t="shared" si="45"/>
        <v>#REF!</v>
      </c>
      <c r="V193" s="5" t="e">
        <f t="shared" si="46"/>
        <v>#REF!</v>
      </c>
      <c r="W193" s="5" t="e">
        <f t="shared" si="47"/>
        <v>#REF!</v>
      </c>
    </row>
    <row r="194" spans="2:23" x14ac:dyDescent="0.25">
      <c r="B194" s="4"/>
      <c r="D194" s="4"/>
      <c r="F194" s="2">
        <v>184</v>
      </c>
      <c r="G194" s="14" t="e">
        <f t="shared" si="43"/>
        <v>#REF!</v>
      </c>
      <c r="H194" s="14" t="e">
        <f t="shared" si="34"/>
        <v>#REF!</v>
      </c>
      <c r="I194" s="9" t="e">
        <f t="shared" si="35"/>
        <v>#REF!</v>
      </c>
      <c r="J194" s="9" t="e">
        <f t="shared" si="36"/>
        <v>#REF!</v>
      </c>
      <c r="K194" s="14" t="e">
        <f t="shared" si="37"/>
        <v>#REF!</v>
      </c>
      <c r="L194" s="9" t="e">
        <f>VLOOKUP(YEAR(G194),Справочники!$C$3:$I$33,7,FALSE)</f>
        <v>#REF!</v>
      </c>
      <c r="M194" s="5" t="e">
        <f>VLOOKUP(YEAR(G194),Справочники!$C$3:$D$33,2,FALSE)</f>
        <v>#REF!</v>
      </c>
      <c r="N194" s="5" t="e">
        <f t="shared" si="38"/>
        <v>#REF!</v>
      </c>
      <c r="O194" s="5" t="e">
        <f t="shared" si="44"/>
        <v>#REF!</v>
      </c>
      <c r="P194" s="5" t="e">
        <f t="shared" si="44"/>
        <v>#REF!</v>
      </c>
      <c r="Q194" s="5" t="e">
        <f t="shared" si="39"/>
        <v>#REF!</v>
      </c>
      <c r="R194" s="5" t="e">
        <f t="shared" si="40"/>
        <v>#REF!</v>
      </c>
      <c r="S194" s="5" t="e">
        <f t="shared" si="41"/>
        <v>#REF!</v>
      </c>
      <c r="T194" s="5" t="e">
        <f t="shared" si="42"/>
        <v>#REF!</v>
      </c>
      <c r="U194" s="5" t="e">
        <f t="shared" si="45"/>
        <v>#REF!</v>
      </c>
      <c r="V194" s="5" t="e">
        <f t="shared" si="46"/>
        <v>#REF!</v>
      </c>
      <c r="W194" s="5" t="e">
        <f t="shared" si="47"/>
        <v>#REF!</v>
      </c>
    </row>
    <row r="195" spans="2:23" x14ac:dyDescent="0.25">
      <c r="B195" s="4"/>
      <c r="D195" s="4"/>
      <c r="F195" s="2">
        <v>185</v>
      </c>
      <c r="G195" s="14" t="e">
        <f t="shared" si="43"/>
        <v>#REF!</v>
      </c>
      <c r="H195" s="14" t="e">
        <f t="shared" si="34"/>
        <v>#REF!</v>
      </c>
      <c r="I195" s="9" t="e">
        <f t="shared" si="35"/>
        <v>#REF!</v>
      </c>
      <c r="J195" s="9" t="e">
        <f t="shared" si="36"/>
        <v>#REF!</v>
      </c>
      <c r="K195" s="14" t="e">
        <f t="shared" si="37"/>
        <v>#REF!</v>
      </c>
      <c r="L195" s="9" t="e">
        <f>VLOOKUP(YEAR(G195),Справочники!$C$3:$I$33,7,FALSE)</f>
        <v>#REF!</v>
      </c>
      <c r="M195" s="5" t="e">
        <f>VLOOKUP(YEAR(G195),Справочники!$C$3:$D$33,2,FALSE)</f>
        <v>#REF!</v>
      </c>
      <c r="N195" s="5" t="e">
        <f t="shared" si="38"/>
        <v>#REF!</v>
      </c>
      <c r="O195" s="5" t="e">
        <f t="shared" si="44"/>
        <v>#REF!</v>
      </c>
      <c r="P195" s="5" t="e">
        <f t="shared" si="44"/>
        <v>#REF!</v>
      </c>
      <c r="Q195" s="5" t="e">
        <f t="shared" si="39"/>
        <v>#REF!</v>
      </c>
      <c r="R195" s="5" t="e">
        <f t="shared" si="40"/>
        <v>#REF!</v>
      </c>
      <c r="S195" s="5" t="e">
        <f t="shared" si="41"/>
        <v>#REF!</v>
      </c>
      <c r="T195" s="5" t="e">
        <f t="shared" si="42"/>
        <v>#REF!</v>
      </c>
      <c r="U195" s="5" t="e">
        <f t="shared" si="45"/>
        <v>#REF!</v>
      </c>
      <c r="V195" s="5" t="e">
        <f t="shared" si="46"/>
        <v>#REF!</v>
      </c>
      <c r="W195" s="5" t="e">
        <f t="shared" si="47"/>
        <v>#REF!</v>
      </c>
    </row>
    <row r="196" spans="2:23" x14ac:dyDescent="0.25">
      <c r="B196" s="4"/>
      <c r="D196" s="4"/>
      <c r="F196" s="2">
        <v>186</v>
      </c>
      <c r="G196" s="14" t="e">
        <f t="shared" si="43"/>
        <v>#REF!</v>
      </c>
      <c r="H196" s="14" t="e">
        <f t="shared" si="34"/>
        <v>#REF!</v>
      </c>
      <c r="I196" s="9" t="e">
        <f t="shared" si="35"/>
        <v>#REF!</v>
      </c>
      <c r="J196" s="9" t="e">
        <f t="shared" si="36"/>
        <v>#REF!</v>
      </c>
      <c r="K196" s="14" t="e">
        <f t="shared" si="37"/>
        <v>#REF!</v>
      </c>
      <c r="L196" s="9" t="e">
        <f>VLOOKUP(YEAR(G196),Справочники!$C$3:$I$33,7,FALSE)</f>
        <v>#REF!</v>
      </c>
      <c r="M196" s="5" t="e">
        <f>VLOOKUP(YEAR(G196),Справочники!$C$3:$D$33,2,FALSE)</f>
        <v>#REF!</v>
      </c>
      <c r="N196" s="5" t="e">
        <f t="shared" si="38"/>
        <v>#REF!</v>
      </c>
      <c r="O196" s="5" t="e">
        <f t="shared" si="44"/>
        <v>#REF!</v>
      </c>
      <c r="P196" s="5" t="e">
        <f t="shared" si="44"/>
        <v>#REF!</v>
      </c>
      <c r="Q196" s="5" t="e">
        <f t="shared" si="39"/>
        <v>#REF!</v>
      </c>
      <c r="R196" s="5" t="e">
        <f t="shared" si="40"/>
        <v>#REF!</v>
      </c>
      <c r="S196" s="5" t="e">
        <f t="shared" si="41"/>
        <v>#REF!</v>
      </c>
      <c r="T196" s="5" t="e">
        <f t="shared" si="42"/>
        <v>#REF!</v>
      </c>
      <c r="U196" s="5" t="e">
        <f t="shared" si="45"/>
        <v>#REF!</v>
      </c>
      <c r="V196" s="5" t="e">
        <f t="shared" si="46"/>
        <v>#REF!</v>
      </c>
      <c r="W196" s="5" t="e">
        <f t="shared" si="47"/>
        <v>#REF!</v>
      </c>
    </row>
    <row r="197" spans="2:23" x14ac:dyDescent="0.25">
      <c r="B197" s="4"/>
      <c r="D197" s="4"/>
      <c r="F197" s="2">
        <v>187</v>
      </c>
      <c r="G197" s="14" t="e">
        <f t="shared" si="43"/>
        <v>#REF!</v>
      </c>
      <c r="H197" s="14" t="e">
        <f t="shared" si="34"/>
        <v>#REF!</v>
      </c>
      <c r="I197" s="9" t="e">
        <f t="shared" si="35"/>
        <v>#REF!</v>
      </c>
      <c r="J197" s="9" t="e">
        <f t="shared" si="36"/>
        <v>#REF!</v>
      </c>
      <c r="K197" s="14" t="e">
        <f t="shared" si="37"/>
        <v>#REF!</v>
      </c>
      <c r="L197" s="9" t="e">
        <f>VLOOKUP(YEAR(G197),Справочники!$C$3:$I$33,7,FALSE)</f>
        <v>#REF!</v>
      </c>
      <c r="M197" s="5" t="e">
        <f>VLOOKUP(YEAR(G197),Справочники!$C$3:$D$33,2,FALSE)</f>
        <v>#REF!</v>
      </c>
      <c r="N197" s="5" t="e">
        <f t="shared" si="38"/>
        <v>#REF!</v>
      </c>
      <c r="O197" s="5" t="e">
        <f t="shared" si="44"/>
        <v>#REF!</v>
      </c>
      <c r="P197" s="5" t="e">
        <f t="shared" si="44"/>
        <v>#REF!</v>
      </c>
      <c r="Q197" s="5" t="e">
        <f t="shared" si="39"/>
        <v>#REF!</v>
      </c>
      <c r="R197" s="5" t="e">
        <f t="shared" si="40"/>
        <v>#REF!</v>
      </c>
      <c r="S197" s="5" t="e">
        <f t="shared" si="41"/>
        <v>#REF!</v>
      </c>
      <c r="T197" s="5" t="e">
        <f t="shared" si="42"/>
        <v>#REF!</v>
      </c>
      <c r="U197" s="5" t="e">
        <f t="shared" si="45"/>
        <v>#REF!</v>
      </c>
      <c r="V197" s="5" t="e">
        <f t="shared" si="46"/>
        <v>#REF!</v>
      </c>
      <c r="W197" s="5" t="e">
        <f t="shared" si="47"/>
        <v>#REF!</v>
      </c>
    </row>
    <row r="198" spans="2:23" x14ac:dyDescent="0.25">
      <c r="B198" s="4"/>
      <c r="D198" s="4"/>
      <c r="F198" s="2">
        <v>188</v>
      </c>
      <c r="G198" s="14" t="e">
        <f t="shared" si="43"/>
        <v>#REF!</v>
      </c>
      <c r="H198" s="14" t="e">
        <f t="shared" si="34"/>
        <v>#REF!</v>
      </c>
      <c r="I198" s="9" t="e">
        <f t="shared" si="35"/>
        <v>#REF!</v>
      </c>
      <c r="J198" s="9" t="e">
        <f t="shared" si="36"/>
        <v>#REF!</v>
      </c>
      <c r="K198" s="14" t="e">
        <f t="shared" si="37"/>
        <v>#REF!</v>
      </c>
      <c r="L198" s="9" t="e">
        <f>VLOOKUP(YEAR(G198),Справочники!$C$3:$I$33,7,FALSE)</f>
        <v>#REF!</v>
      </c>
      <c r="M198" s="5" t="e">
        <f>VLOOKUP(YEAR(G198),Справочники!$C$3:$D$33,2,FALSE)</f>
        <v>#REF!</v>
      </c>
      <c r="N198" s="5" t="e">
        <f t="shared" si="38"/>
        <v>#REF!</v>
      </c>
      <c r="O198" s="5" t="e">
        <f t="shared" si="44"/>
        <v>#REF!</v>
      </c>
      <c r="P198" s="5" t="e">
        <f t="shared" si="44"/>
        <v>#REF!</v>
      </c>
      <c r="Q198" s="5" t="e">
        <f t="shared" si="39"/>
        <v>#REF!</v>
      </c>
      <c r="R198" s="5" t="e">
        <f t="shared" si="40"/>
        <v>#REF!</v>
      </c>
      <c r="S198" s="5" t="e">
        <f t="shared" si="41"/>
        <v>#REF!</v>
      </c>
      <c r="T198" s="5" t="e">
        <f t="shared" si="42"/>
        <v>#REF!</v>
      </c>
      <c r="U198" s="5" t="e">
        <f t="shared" si="45"/>
        <v>#REF!</v>
      </c>
      <c r="V198" s="5" t="e">
        <f t="shared" si="46"/>
        <v>#REF!</v>
      </c>
      <c r="W198" s="5" t="e">
        <f t="shared" si="47"/>
        <v>#REF!</v>
      </c>
    </row>
    <row r="199" spans="2:23" x14ac:dyDescent="0.25">
      <c r="B199" s="4"/>
      <c r="D199" s="4"/>
      <c r="F199" s="2">
        <v>189</v>
      </c>
      <c r="G199" s="14" t="e">
        <f t="shared" si="43"/>
        <v>#REF!</v>
      </c>
      <c r="H199" s="14" t="e">
        <f t="shared" si="34"/>
        <v>#REF!</v>
      </c>
      <c r="I199" s="9" t="e">
        <f t="shared" si="35"/>
        <v>#REF!</v>
      </c>
      <c r="J199" s="9" t="e">
        <f t="shared" si="36"/>
        <v>#REF!</v>
      </c>
      <c r="K199" s="14" t="e">
        <f t="shared" si="37"/>
        <v>#REF!</v>
      </c>
      <c r="L199" s="9" t="e">
        <f>VLOOKUP(YEAR(G199),Справочники!$C$3:$I$33,7,FALSE)</f>
        <v>#REF!</v>
      </c>
      <c r="M199" s="5" t="e">
        <f>VLOOKUP(YEAR(G199),Справочники!$C$3:$D$33,2,FALSE)</f>
        <v>#REF!</v>
      </c>
      <c r="N199" s="5" t="e">
        <f t="shared" si="38"/>
        <v>#REF!</v>
      </c>
      <c r="O199" s="5" t="e">
        <f t="shared" si="44"/>
        <v>#REF!</v>
      </c>
      <c r="P199" s="5" t="e">
        <f t="shared" si="44"/>
        <v>#REF!</v>
      </c>
      <c r="Q199" s="5" t="e">
        <f t="shared" si="39"/>
        <v>#REF!</v>
      </c>
      <c r="R199" s="5" t="e">
        <f t="shared" si="40"/>
        <v>#REF!</v>
      </c>
      <c r="S199" s="5" t="e">
        <f t="shared" si="41"/>
        <v>#REF!</v>
      </c>
      <c r="T199" s="5" t="e">
        <f t="shared" si="42"/>
        <v>#REF!</v>
      </c>
      <c r="U199" s="5" t="e">
        <f t="shared" si="45"/>
        <v>#REF!</v>
      </c>
      <c r="V199" s="5" t="e">
        <f t="shared" si="46"/>
        <v>#REF!</v>
      </c>
      <c r="W199" s="5" t="e">
        <f t="shared" si="47"/>
        <v>#REF!</v>
      </c>
    </row>
    <row r="200" spans="2:23" x14ac:dyDescent="0.25">
      <c r="B200" s="4"/>
      <c r="D200" s="4"/>
      <c r="F200" s="2">
        <v>190</v>
      </c>
      <c r="G200" s="14" t="e">
        <f t="shared" si="43"/>
        <v>#REF!</v>
      </c>
      <c r="H200" s="14" t="e">
        <f t="shared" si="34"/>
        <v>#REF!</v>
      </c>
      <c r="I200" s="9" t="e">
        <f t="shared" si="35"/>
        <v>#REF!</v>
      </c>
      <c r="J200" s="9" t="e">
        <f t="shared" si="36"/>
        <v>#REF!</v>
      </c>
      <c r="K200" s="14" t="e">
        <f t="shared" si="37"/>
        <v>#REF!</v>
      </c>
      <c r="L200" s="9" t="e">
        <f>VLOOKUP(YEAR(G200),Справочники!$C$3:$I$33,7,FALSE)</f>
        <v>#REF!</v>
      </c>
      <c r="M200" s="5" t="e">
        <f>VLOOKUP(YEAR(G200),Справочники!$C$3:$D$33,2,FALSE)</f>
        <v>#REF!</v>
      </c>
      <c r="N200" s="5" t="e">
        <f t="shared" si="38"/>
        <v>#REF!</v>
      </c>
      <c r="O200" s="5" t="e">
        <f t="shared" si="44"/>
        <v>#REF!</v>
      </c>
      <c r="P200" s="5" t="e">
        <f t="shared" si="44"/>
        <v>#REF!</v>
      </c>
      <c r="Q200" s="5" t="e">
        <f t="shared" si="39"/>
        <v>#REF!</v>
      </c>
      <c r="R200" s="5" t="e">
        <f t="shared" si="40"/>
        <v>#REF!</v>
      </c>
      <c r="S200" s="5" t="e">
        <f t="shared" si="41"/>
        <v>#REF!</v>
      </c>
      <c r="T200" s="5" t="e">
        <f t="shared" si="42"/>
        <v>#REF!</v>
      </c>
      <c r="U200" s="5" t="e">
        <f t="shared" si="45"/>
        <v>#REF!</v>
      </c>
      <c r="V200" s="5" t="e">
        <f t="shared" si="46"/>
        <v>#REF!</v>
      </c>
      <c r="W200" s="5" t="e">
        <f t="shared" si="47"/>
        <v>#REF!</v>
      </c>
    </row>
    <row r="201" spans="2:23" x14ac:dyDescent="0.25">
      <c r="B201" s="4"/>
      <c r="D201" s="4"/>
      <c r="F201" s="2">
        <v>191</v>
      </c>
      <c r="G201" s="14" t="e">
        <f t="shared" si="43"/>
        <v>#REF!</v>
      </c>
      <c r="H201" s="14" t="e">
        <f t="shared" si="34"/>
        <v>#REF!</v>
      </c>
      <c r="I201" s="9" t="e">
        <f t="shared" si="35"/>
        <v>#REF!</v>
      </c>
      <c r="J201" s="9" t="e">
        <f t="shared" si="36"/>
        <v>#REF!</v>
      </c>
      <c r="K201" s="14" t="e">
        <f t="shared" si="37"/>
        <v>#REF!</v>
      </c>
      <c r="L201" s="9" t="e">
        <f>VLOOKUP(YEAR(G201),Справочники!$C$3:$I$33,7,FALSE)</f>
        <v>#REF!</v>
      </c>
      <c r="M201" s="5" t="e">
        <f>VLOOKUP(YEAR(G201),Справочники!$C$3:$D$33,2,FALSE)</f>
        <v>#REF!</v>
      </c>
      <c r="N201" s="5" t="e">
        <f t="shared" si="38"/>
        <v>#REF!</v>
      </c>
      <c r="O201" s="5" t="e">
        <f t="shared" si="44"/>
        <v>#REF!</v>
      </c>
      <c r="P201" s="5" t="e">
        <f t="shared" si="44"/>
        <v>#REF!</v>
      </c>
      <c r="Q201" s="5" t="e">
        <f t="shared" si="39"/>
        <v>#REF!</v>
      </c>
      <c r="R201" s="5" t="e">
        <f t="shared" si="40"/>
        <v>#REF!</v>
      </c>
      <c r="S201" s="5" t="e">
        <f t="shared" si="41"/>
        <v>#REF!</v>
      </c>
      <c r="T201" s="5" t="e">
        <f t="shared" si="42"/>
        <v>#REF!</v>
      </c>
      <c r="U201" s="5" t="e">
        <f t="shared" si="45"/>
        <v>#REF!</v>
      </c>
      <c r="V201" s="5" t="e">
        <f t="shared" si="46"/>
        <v>#REF!</v>
      </c>
      <c r="W201" s="5" t="e">
        <f t="shared" si="47"/>
        <v>#REF!</v>
      </c>
    </row>
    <row r="202" spans="2:23" x14ac:dyDescent="0.25">
      <c r="B202" s="4"/>
      <c r="D202" s="4"/>
      <c r="F202" s="2">
        <v>192</v>
      </c>
      <c r="G202" s="14" t="e">
        <f t="shared" si="43"/>
        <v>#REF!</v>
      </c>
      <c r="H202" s="14" t="e">
        <f t="shared" si="34"/>
        <v>#REF!</v>
      </c>
      <c r="I202" s="9" t="e">
        <f t="shared" si="35"/>
        <v>#REF!</v>
      </c>
      <c r="J202" s="9" t="e">
        <f t="shared" si="36"/>
        <v>#REF!</v>
      </c>
      <c r="K202" s="14" t="e">
        <f t="shared" si="37"/>
        <v>#REF!</v>
      </c>
      <c r="L202" s="9" t="e">
        <f>VLOOKUP(YEAR(G202),Справочники!$C$3:$I$33,7,FALSE)</f>
        <v>#REF!</v>
      </c>
      <c r="M202" s="5" t="e">
        <f>VLOOKUP(YEAR(G202),Справочники!$C$3:$D$33,2,FALSE)</f>
        <v>#REF!</v>
      </c>
      <c r="N202" s="5" t="e">
        <f t="shared" si="38"/>
        <v>#REF!</v>
      </c>
      <c r="O202" s="5" t="e">
        <f t="shared" si="44"/>
        <v>#REF!</v>
      </c>
      <c r="P202" s="5" t="e">
        <f t="shared" si="44"/>
        <v>#REF!</v>
      </c>
      <c r="Q202" s="5" t="e">
        <f t="shared" si="39"/>
        <v>#REF!</v>
      </c>
      <c r="R202" s="5" t="e">
        <f t="shared" si="40"/>
        <v>#REF!</v>
      </c>
      <c r="S202" s="5" t="e">
        <f t="shared" si="41"/>
        <v>#REF!</v>
      </c>
      <c r="T202" s="5" t="e">
        <f t="shared" si="42"/>
        <v>#REF!</v>
      </c>
      <c r="U202" s="5" t="e">
        <f t="shared" si="45"/>
        <v>#REF!</v>
      </c>
      <c r="V202" s="5" t="e">
        <f t="shared" si="46"/>
        <v>#REF!</v>
      </c>
      <c r="W202" s="5" t="e">
        <f t="shared" si="47"/>
        <v>#REF!</v>
      </c>
    </row>
    <row r="203" spans="2:23" x14ac:dyDescent="0.25">
      <c r="B203" s="4"/>
      <c r="D203" s="4"/>
      <c r="F203" s="2">
        <v>193</v>
      </c>
      <c r="G203" s="14" t="e">
        <f t="shared" si="43"/>
        <v>#REF!</v>
      </c>
      <c r="H203" s="14" t="e">
        <f t="shared" si="34"/>
        <v>#REF!</v>
      </c>
      <c r="I203" s="9" t="e">
        <f t="shared" si="35"/>
        <v>#REF!</v>
      </c>
      <c r="J203" s="9" t="e">
        <f t="shared" si="36"/>
        <v>#REF!</v>
      </c>
      <c r="K203" s="14" t="e">
        <f t="shared" si="37"/>
        <v>#REF!</v>
      </c>
      <c r="L203" s="9" t="e">
        <f>VLOOKUP(YEAR(G203),Справочники!$C$3:$I$33,7,FALSE)</f>
        <v>#REF!</v>
      </c>
      <c r="M203" s="5" t="e">
        <f>VLOOKUP(YEAR(G203),Справочники!$C$3:$D$33,2,FALSE)</f>
        <v>#REF!</v>
      </c>
      <c r="N203" s="5" t="e">
        <f t="shared" si="38"/>
        <v>#REF!</v>
      </c>
      <c r="O203" s="5" t="e">
        <f t="shared" si="44"/>
        <v>#REF!</v>
      </c>
      <c r="P203" s="5" t="e">
        <f t="shared" si="44"/>
        <v>#REF!</v>
      </c>
      <c r="Q203" s="5" t="e">
        <f t="shared" si="39"/>
        <v>#REF!</v>
      </c>
      <c r="R203" s="5" t="e">
        <f t="shared" si="40"/>
        <v>#REF!</v>
      </c>
      <c r="S203" s="5" t="e">
        <f t="shared" si="41"/>
        <v>#REF!</v>
      </c>
      <c r="T203" s="5" t="e">
        <f t="shared" si="42"/>
        <v>#REF!</v>
      </c>
      <c r="U203" s="5" t="e">
        <f t="shared" si="45"/>
        <v>#REF!</v>
      </c>
      <c r="V203" s="5" t="e">
        <f t="shared" si="46"/>
        <v>#REF!</v>
      </c>
      <c r="W203" s="5" t="e">
        <f t="shared" si="47"/>
        <v>#REF!</v>
      </c>
    </row>
    <row r="204" spans="2:23" x14ac:dyDescent="0.25">
      <c r="B204" s="4"/>
      <c r="D204" s="4"/>
      <c r="F204" s="2">
        <v>194</v>
      </c>
      <c r="G204" s="14" t="e">
        <f t="shared" si="43"/>
        <v>#REF!</v>
      </c>
      <c r="H204" s="14" t="e">
        <f t="shared" ref="H204:H267" si="48">EOMONTH(G204,0)</f>
        <v>#REF!</v>
      </c>
      <c r="I204" s="9" t="e">
        <f t="shared" ref="I204:I267" si="49">H204-G204+1</f>
        <v>#REF!</v>
      </c>
      <c r="J204" s="9" t="e">
        <f t="shared" ref="J204:J267" si="50">WEEKDAY(H204,11)</f>
        <v>#REF!</v>
      </c>
      <c r="K204" s="14" t="e">
        <f t="shared" ref="K204:K267" si="51">WORKDAY(H204,IF(OR(J204=6,J204=7),1,0))</f>
        <v>#REF!</v>
      </c>
      <c r="L204" s="9" t="e">
        <f>VLOOKUP(YEAR(G204),Справочники!$C$3:$I$33,7,FALSE)</f>
        <v>#REF!</v>
      </c>
      <c r="M204" s="5" t="e">
        <f>VLOOKUP(YEAR(G204),Справочники!$C$3:$D$33,2,FALSE)</f>
        <v>#REF!</v>
      </c>
      <c r="N204" s="5" t="e">
        <f t="shared" ref="N204:N206" si="52">O204+P204</f>
        <v>#REF!</v>
      </c>
      <c r="O204" s="5" t="e">
        <f t="shared" si="44"/>
        <v>#REF!</v>
      </c>
      <c r="P204" s="5" t="e">
        <f t="shared" si="44"/>
        <v>#REF!</v>
      </c>
      <c r="Q204" s="5" t="e">
        <f t="shared" ref="Q204:Q267" si="53">O204*$D$4/L204*I204</f>
        <v>#REF!</v>
      </c>
      <c r="R204" s="5" t="e">
        <f t="shared" ref="R204:R267" si="54">MIN(M204-T204-S204,O204)</f>
        <v>#REF!</v>
      </c>
      <c r="S204" s="5" t="e">
        <f t="shared" ref="S204:S267" si="55">MIN(M204-T204,Q204)</f>
        <v>#REF!</v>
      </c>
      <c r="T204" s="5" t="e">
        <f t="shared" ref="T204:T267" si="56">MIN(M204,P204)</f>
        <v>#REF!</v>
      </c>
      <c r="U204" s="5" t="e">
        <f t="shared" si="45"/>
        <v>#REF!</v>
      </c>
      <c r="V204" s="5" t="e">
        <f t="shared" si="46"/>
        <v>#REF!</v>
      </c>
      <c r="W204" s="5" t="e">
        <f t="shared" si="47"/>
        <v>#REF!</v>
      </c>
    </row>
    <row r="205" spans="2:23" x14ac:dyDescent="0.25">
      <c r="B205" s="4"/>
      <c r="D205" s="4"/>
      <c r="F205" s="2">
        <v>195</v>
      </c>
      <c r="G205" s="14" t="e">
        <f t="shared" ref="G205:G268" si="57">H204+1</f>
        <v>#REF!</v>
      </c>
      <c r="H205" s="14" t="e">
        <f t="shared" si="48"/>
        <v>#REF!</v>
      </c>
      <c r="I205" s="9" t="e">
        <f t="shared" si="49"/>
        <v>#REF!</v>
      </c>
      <c r="J205" s="9" t="e">
        <f t="shared" si="50"/>
        <v>#REF!</v>
      </c>
      <c r="K205" s="14" t="e">
        <f t="shared" si="51"/>
        <v>#REF!</v>
      </c>
      <c r="L205" s="9" t="e">
        <f>VLOOKUP(YEAR(G205),Справочники!$C$3:$I$33,7,FALSE)</f>
        <v>#REF!</v>
      </c>
      <c r="M205" s="5" t="e">
        <f>VLOOKUP(YEAR(G205),Справочники!$C$3:$D$33,2,FALSE)</f>
        <v>#REF!</v>
      </c>
      <c r="N205" s="5" t="e">
        <f t="shared" si="52"/>
        <v>#REF!</v>
      </c>
      <c r="O205" s="5" t="e">
        <f t="shared" ref="O205:P206" si="58">V204</f>
        <v>#REF!</v>
      </c>
      <c r="P205" s="5" t="e">
        <f t="shared" si="58"/>
        <v>#REF!</v>
      </c>
      <c r="Q205" s="5" t="e">
        <f t="shared" si="53"/>
        <v>#REF!</v>
      </c>
      <c r="R205" s="5" t="e">
        <f t="shared" si="54"/>
        <v>#REF!</v>
      </c>
      <c r="S205" s="5" t="e">
        <f t="shared" si="55"/>
        <v>#REF!</v>
      </c>
      <c r="T205" s="5" t="e">
        <f t="shared" si="56"/>
        <v>#REF!</v>
      </c>
      <c r="U205" s="5" t="e">
        <f t="shared" ref="U205:U206" si="59">MAX(Q205-S205,0)</f>
        <v>#REF!</v>
      </c>
      <c r="V205" s="5" t="e">
        <f t="shared" si="46"/>
        <v>#REF!</v>
      </c>
      <c r="W205" s="5" t="e">
        <f t="shared" ref="W205:W206" si="60">P205+U205-T205</f>
        <v>#REF!</v>
      </c>
    </row>
    <row r="206" spans="2:23" x14ac:dyDescent="0.25">
      <c r="B206" s="4"/>
      <c r="D206" s="4"/>
      <c r="F206" s="2">
        <v>196</v>
      </c>
      <c r="G206" s="14" t="e">
        <f t="shared" si="57"/>
        <v>#REF!</v>
      </c>
      <c r="H206" s="14" t="e">
        <f t="shared" si="48"/>
        <v>#REF!</v>
      </c>
      <c r="I206" s="9" t="e">
        <f t="shared" si="49"/>
        <v>#REF!</v>
      </c>
      <c r="J206" s="9" t="e">
        <f t="shared" si="50"/>
        <v>#REF!</v>
      </c>
      <c r="K206" s="14" t="e">
        <f t="shared" si="51"/>
        <v>#REF!</v>
      </c>
      <c r="L206" s="9" t="e">
        <f>VLOOKUP(YEAR(G206),Справочники!$C$3:$I$33,7,FALSE)</f>
        <v>#REF!</v>
      </c>
      <c r="M206" s="5" t="e">
        <f>VLOOKUP(YEAR(G206),Справочники!$C$3:$D$33,2,FALSE)</f>
        <v>#REF!</v>
      </c>
      <c r="N206" s="5" t="e">
        <f t="shared" si="52"/>
        <v>#REF!</v>
      </c>
      <c r="O206" s="5" t="e">
        <f t="shared" si="58"/>
        <v>#REF!</v>
      </c>
      <c r="P206" s="5" t="e">
        <f t="shared" si="58"/>
        <v>#REF!</v>
      </c>
      <c r="Q206" s="5" t="e">
        <f t="shared" si="53"/>
        <v>#REF!</v>
      </c>
      <c r="R206" s="5" t="e">
        <f t="shared" si="54"/>
        <v>#REF!</v>
      </c>
      <c r="S206" s="5" t="e">
        <f t="shared" si="55"/>
        <v>#REF!</v>
      </c>
      <c r="T206" s="5" t="e">
        <f t="shared" si="56"/>
        <v>#REF!</v>
      </c>
      <c r="U206" s="5" t="e">
        <f t="shared" si="59"/>
        <v>#REF!</v>
      </c>
      <c r="V206" s="5" t="e">
        <f t="shared" si="46"/>
        <v>#REF!</v>
      </c>
      <c r="W206" s="5" t="e">
        <f t="shared" si="60"/>
        <v>#REF!</v>
      </c>
    </row>
    <row r="207" spans="2:23" x14ac:dyDescent="0.25">
      <c r="B207" s="4"/>
      <c r="D207" s="4"/>
      <c r="E207" s="4"/>
      <c r="F207" s="2">
        <v>197</v>
      </c>
      <c r="G207" s="14" t="e">
        <f t="shared" si="57"/>
        <v>#REF!</v>
      </c>
      <c r="H207" s="14" t="e">
        <f t="shared" si="48"/>
        <v>#REF!</v>
      </c>
      <c r="I207" s="9" t="e">
        <f t="shared" si="49"/>
        <v>#REF!</v>
      </c>
      <c r="J207" s="9" t="e">
        <f t="shared" si="50"/>
        <v>#REF!</v>
      </c>
      <c r="K207" s="14" t="e">
        <f t="shared" si="51"/>
        <v>#REF!</v>
      </c>
      <c r="L207" s="9" t="e">
        <f>VLOOKUP(YEAR(G207),Справочники!$C$3:$I$33,7,FALSE)</f>
        <v>#REF!</v>
      </c>
      <c r="M207" s="5" t="e">
        <f>VLOOKUP(YEAR(G207),Справочники!$C$3:$D$33,2,FALSE)</f>
        <v>#REF!</v>
      </c>
      <c r="N207" s="5" t="e">
        <f t="shared" ref="N207:N262" si="61">O207+P207</f>
        <v>#REF!</v>
      </c>
      <c r="O207" s="5" t="e">
        <f t="shared" ref="O207:O262" si="62">V206</f>
        <v>#REF!</v>
      </c>
      <c r="P207" s="5" t="e">
        <f t="shared" ref="P207:P262" si="63">W206</f>
        <v>#REF!</v>
      </c>
      <c r="Q207" s="5" t="e">
        <f t="shared" si="53"/>
        <v>#REF!</v>
      </c>
      <c r="R207" s="5" t="e">
        <f t="shared" si="54"/>
        <v>#REF!</v>
      </c>
      <c r="S207" s="5" t="e">
        <f t="shared" si="55"/>
        <v>#REF!</v>
      </c>
      <c r="T207" s="5" t="e">
        <f t="shared" si="56"/>
        <v>#REF!</v>
      </c>
      <c r="U207" s="5" t="e">
        <f t="shared" ref="U207:U262" si="64">MAX(Q207-S207,0)</f>
        <v>#REF!</v>
      </c>
      <c r="V207" s="5" t="e">
        <f t="shared" ref="V207:V262" si="65">O207-R207</f>
        <v>#REF!</v>
      </c>
      <c r="W207" s="5" t="e">
        <f t="shared" ref="W207:W262" si="66">P207+U207-T207</f>
        <v>#REF!</v>
      </c>
    </row>
    <row r="208" spans="2:23" x14ac:dyDescent="0.25">
      <c r="B208" s="4"/>
      <c r="D208" s="4"/>
      <c r="E208" s="4"/>
      <c r="F208" s="2">
        <v>198</v>
      </c>
      <c r="G208" s="14" t="e">
        <f t="shared" si="57"/>
        <v>#REF!</v>
      </c>
      <c r="H208" s="14" t="e">
        <f t="shared" si="48"/>
        <v>#REF!</v>
      </c>
      <c r="I208" s="9" t="e">
        <f t="shared" si="49"/>
        <v>#REF!</v>
      </c>
      <c r="J208" s="9" t="e">
        <f t="shared" si="50"/>
        <v>#REF!</v>
      </c>
      <c r="K208" s="14" t="e">
        <f t="shared" si="51"/>
        <v>#REF!</v>
      </c>
      <c r="L208" s="9" t="e">
        <f>VLOOKUP(YEAR(G208),Справочники!$C$3:$I$33,7,FALSE)</f>
        <v>#REF!</v>
      </c>
      <c r="M208" s="5" t="e">
        <f>VLOOKUP(YEAR(G208),Справочники!$C$3:$D$33,2,FALSE)</f>
        <v>#REF!</v>
      </c>
      <c r="N208" s="5" t="e">
        <f t="shared" si="61"/>
        <v>#REF!</v>
      </c>
      <c r="O208" s="5" t="e">
        <f t="shared" si="62"/>
        <v>#REF!</v>
      </c>
      <c r="P208" s="5" t="e">
        <f t="shared" si="63"/>
        <v>#REF!</v>
      </c>
      <c r="Q208" s="5" t="e">
        <f t="shared" si="53"/>
        <v>#REF!</v>
      </c>
      <c r="R208" s="5" t="e">
        <f t="shared" si="54"/>
        <v>#REF!</v>
      </c>
      <c r="S208" s="5" t="e">
        <f t="shared" si="55"/>
        <v>#REF!</v>
      </c>
      <c r="T208" s="5" t="e">
        <f t="shared" si="56"/>
        <v>#REF!</v>
      </c>
      <c r="U208" s="5" t="e">
        <f t="shared" si="64"/>
        <v>#REF!</v>
      </c>
      <c r="V208" s="5" t="e">
        <f t="shared" si="65"/>
        <v>#REF!</v>
      </c>
      <c r="W208" s="5" t="e">
        <f t="shared" si="66"/>
        <v>#REF!</v>
      </c>
    </row>
    <row r="209" spans="2:23" x14ac:dyDescent="0.25">
      <c r="B209" s="4"/>
      <c r="D209" s="4"/>
      <c r="E209" s="4"/>
      <c r="F209" s="2">
        <v>199</v>
      </c>
      <c r="G209" s="14" t="e">
        <f t="shared" si="57"/>
        <v>#REF!</v>
      </c>
      <c r="H209" s="14" t="e">
        <f t="shared" si="48"/>
        <v>#REF!</v>
      </c>
      <c r="I209" s="9" t="e">
        <f t="shared" si="49"/>
        <v>#REF!</v>
      </c>
      <c r="J209" s="9" t="e">
        <f t="shared" si="50"/>
        <v>#REF!</v>
      </c>
      <c r="K209" s="14" t="e">
        <f t="shared" si="51"/>
        <v>#REF!</v>
      </c>
      <c r="L209" s="9" t="e">
        <f>VLOOKUP(YEAR(G209),Справочники!$C$3:$I$33,7,FALSE)</f>
        <v>#REF!</v>
      </c>
      <c r="M209" s="5" t="e">
        <f>VLOOKUP(YEAR(G209),Справочники!$C$3:$D$33,2,FALSE)</f>
        <v>#REF!</v>
      </c>
      <c r="N209" s="5" t="e">
        <f t="shared" si="61"/>
        <v>#REF!</v>
      </c>
      <c r="O209" s="5" t="e">
        <f t="shared" si="62"/>
        <v>#REF!</v>
      </c>
      <c r="P209" s="5" t="e">
        <f t="shared" si="63"/>
        <v>#REF!</v>
      </c>
      <c r="Q209" s="5" t="e">
        <f t="shared" si="53"/>
        <v>#REF!</v>
      </c>
      <c r="R209" s="5" t="e">
        <f t="shared" si="54"/>
        <v>#REF!</v>
      </c>
      <c r="S209" s="5" t="e">
        <f t="shared" si="55"/>
        <v>#REF!</v>
      </c>
      <c r="T209" s="5" t="e">
        <f t="shared" si="56"/>
        <v>#REF!</v>
      </c>
      <c r="U209" s="5" t="e">
        <f t="shared" si="64"/>
        <v>#REF!</v>
      </c>
      <c r="V209" s="5" t="e">
        <f t="shared" si="65"/>
        <v>#REF!</v>
      </c>
      <c r="W209" s="5" t="e">
        <f t="shared" si="66"/>
        <v>#REF!</v>
      </c>
    </row>
    <row r="210" spans="2:23" x14ac:dyDescent="0.25">
      <c r="B210" s="4"/>
      <c r="D210" s="4"/>
      <c r="E210" s="4"/>
      <c r="F210" s="2">
        <v>200</v>
      </c>
      <c r="G210" s="14" t="e">
        <f t="shared" si="57"/>
        <v>#REF!</v>
      </c>
      <c r="H210" s="14" t="e">
        <f t="shared" si="48"/>
        <v>#REF!</v>
      </c>
      <c r="I210" s="9" t="e">
        <f t="shared" si="49"/>
        <v>#REF!</v>
      </c>
      <c r="J210" s="9" t="e">
        <f t="shared" si="50"/>
        <v>#REF!</v>
      </c>
      <c r="K210" s="14" t="e">
        <f t="shared" si="51"/>
        <v>#REF!</v>
      </c>
      <c r="L210" s="9" t="e">
        <f>VLOOKUP(YEAR(G210),Справочники!$C$3:$I$33,7,FALSE)</f>
        <v>#REF!</v>
      </c>
      <c r="M210" s="5" t="e">
        <f>VLOOKUP(YEAR(G210),Справочники!$C$3:$D$33,2,FALSE)</f>
        <v>#REF!</v>
      </c>
      <c r="N210" s="5" t="e">
        <f t="shared" si="61"/>
        <v>#REF!</v>
      </c>
      <c r="O210" s="5" t="e">
        <f t="shared" si="62"/>
        <v>#REF!</v>
      </c>
      <c r="P210" s="5" t="e">
        <f t="shared" si="63"/>
        <v>#REF!</v>
      </c>
      <c r="Q210" s="5" t="e">
        <f t="shared" si="53"/>
        <v>#REF!</v>
      </c>
      <c r="R210" s="5" t="e">
        <f t="shared" si="54"/>
        <v>#REF!</v>
      </c>
      <c r="S210" s="5" t="e">
        <f t="shared" si="55"/>
        <v>#REF!</v>
      </c>
      <c r="T210" s="5" t="e">
        <f t="shared" si="56"/>
        <v>#REF!</v>
      </c>
      <c r="U210" s="5" t="e">
        <f t="shared" si="64"/>
        <v>#REF!</v>
      </c>
      <c r="V210" s="5" t="e">
        <f t="shared" si="65"/>
        <v>#REF!</v>
      </c>
      <c r="W210" s="5" t="e">
        <f t="shared" si="66"/>
        <v>#REF!</v>
      </c>
    </row>
    <row r="211" spans="2:23" x14ac:dyDescent="0.25">
      <c r="B211" s="4"/>
      <c r="D211" s="4"/>
      <c r="E211" s="4"/>
      <c r="F211" s="2">
        <v>201</v>
      </c>
      <c r="G211" s="14" t="e">
        <f t="shared" si="57"/>
        <v>#REF!</v>
      </c>
      <c r="H211" s="14" t="e">
        <f t="shared" si="48"/>
        <v>#REF!</v>
      </c>
      <c r="I211" s="9" t="e">
        <f t="shared" si="49"/>
        <v>#REF!</v>
      </c>
      <c r="J211" s="9" t="e">
        <f t="shared" si="50"/>
        <v>#REF!</v>
      </c>
      <c r="K211" s="14" t="e">
        <f t="shared" si="51"/>
        <v>#REF!</v>
      </c>
      <c r="L211" s="9" t="e">
        <f>VLOOKUP(YEAR(G211),Справочники!$C$3:$I$33,7,FALSE)</f>
        <v>#REF!</v>
      </c>
      <c r="M211" s="5" t="e">
        <f>VLOOKUP(YEAR(G211),Справочники!$C$3:$D$33,2,FALSE)</f>
        <v>#REF!</v>
      </c>
      <c r="N211" s="5" t="e">
        <f t="shared" si="61"/>
        <v>#REF!</v>
      </c>
      <c r="O211" s="5" t="e">
        <f t="shared" si="62"/>
        <v>#REF!</v>
      </c>
      <c r="P211" s="5" t="e">
        <f t="shared" si="63"/>
        <v>#REF!</v>
      </c>
      <c r="Q211" s="5" t="e">
        <f t="shared" si="53"/>
        <v>#REF!</v>
      </c>
      <c r="R211" s="5" t="e">
        <f t="shared" si="54"/>
        <v>#REF!</v>
      </c>
      <c r="S211" s="5" t="e">
        <f t="shared" si="55"/>
        <v>#REF!</v>
      </c>
      <c r="T211" s="5" t="e">
        <f t="shared" si="56"/>
        <v>#REF!</v>
      </c>
      <c r="U211" s="5" t="e">
        <f t="shared" si="64"/>
        <v>#REF!</v>
      </c>
      <c r="V211" s="5" t="e">
        <f t="shared" si="65"/>
        <v>#REF!</v>
      </c>
      <c r="W211" s="5" t="e">
        <f t="shared" si="66"/>
        <v>#REF!</v>
      </c>
    </row>
    <row r="212" spans="2:23" x14ac:dyDescent="0.25">
      <c r="B212" s="4"/>
      <c r="D212" s="4"/>
      <c r="E212" s="4"/>
      <c r="F212" s="2">
        <v>202</v>
      </c>
      <c r="G212" s="14" t="e">
        <f t="shared" si="57"/>
        <v>#REF!</v>
      </c>
      <c r="H212" s="14" t="e">
        <f t="shared" si="48"/>
        <v>#REF!</v>
      </c>
      <c r="I212" s="9" t="e">
        <f t="shared" si="49"/>
        <v>#REF!</v>
      </c>
      <c r="J212" s="9" t="e">
        <f t="shared" si="50"/>
        <v>#REF!</v>
      </c>
      <c r="K212" s="14" t="e">
        <f t="shared" si="51"/>
        <v>#REF!</v>
      </c>
      <c r="L212" s="9" t="e">
        <f>VLOOKUP(YEAR(G212),Справочники!$C$3:$I$33,7,FALSE)</f>
        <v>#REF!</v>
      </c>
      <c r="M212" s="5" t="e">
        <f>VLOOKUP(YEAR(G212),Справочники!$C$3:$D$33,2,FALSE)</f>
        <v>#REF!</v>
      </c>
      <c r="N212" s="5" t="e">
        <f t="shared" si="61"/>
        <v>#REF!</v>
      </c>
      <c r="O212" s="5" t="e">
        <f t="shared" si="62"/>
        <v>#REF!</v>
      </c>
      <c r="P212" s="5" t="e">
        <f t="shared" si="63"/>
        <v>#REF!</v>
      </c>
      <c r="Q212" s="5" t="e">
        <f t="shared" si="53"/>
        <v>#REF!</v>
      </c>
      <c r="R212" s="5" t="e">
        <f t="shared" si="54"/>
        <v>#REF!</v>
      </c>
      <c r="S212" s="5" t="e">
        <f t="shared" si="55"/>
        <v>#REF!</v>
      </c>
      <c r="T212" s="5" t="e">
        <f t="shared" si="56"/>
        <v>#REF!</v>
      </c>
      <c r="U212" s="5" t="e">
        <f t="shared" si="64"/>
        <v>#REF!</v>
      </c>
      <c r="V212" s="5" t="e">
        <f t="shared" si="65"/>
        <v>#REF!</v>
      </c>
      <c r="W212" s="5" t="e">
        <f t="shared" si="66"/>
        <v>#REF!</v>
      </c>
    </row>
    <row r="213" spans="2:23" x14ac:dyDescent="0.25">
      <c r="B213" s="4"/>
      <c r="D213" s="4"/>
      <c r="E213" s="4"/>
      <c r="F213" s="2">
        <v>203</v>
      </c>
      <c r="G213" s="14" t="e">
        <f t="shared" si="57"/>
        <v>#REF!</v>
      </c>
      <c r="H213" s="14" t="e">
        <f t="shared" si="48"/>
        <v>#REF!</v>
      </c>
      <c r="I213" s="9" t="e">
        <f t="shared" si="49"/>
        <v>#REF!</v>
      </c>
      <c r="J213" s="9" t="e">
        <f t="shared" si="50"/>
        <v>#REF!</v>
      </c>
      <c r="K213" s="14" t="e">
        <f t="shared" si="51"/>
        <v>#REF!</v>
      </c>
      <c r="L213" s="9" t="e">
        <f>VLOOKUP(YEAR(G213),Справочники!$C$3:$I$33,7,FALSE)</f>
        <v>#REF!</v>
      </c>
      <c r="M213" s="5" t="e">
        <f>VLOOKUP(YEAR(G213),Справочники!$C$3:$D$33,2,FALSE)</f>
        <v>#REF!</v>
      </c>
      <c r="N213" s="5" t="e">
        <f t="shared" si="61"/>
        <v>#REF!</v>
      </c>
      <c r="O213" s="5" t="e">
        <f t="shared" si="62"/>
        <v>#REF!</v>
      </c>
      <c r="P213" s="5" t="e">
        <f t="shared" si="63"/>
        <v>#REF!</v>
      </c>
      <c r="Q213" s="5" t="e">
        <f t="shared" si="53"/>
        <v>#REF!</v>
      </c>
      <c r="R213" s="5" t="e">
        <f t="shared" si="54"/>
        <v>#REF!</v>
      </c>
      <c r="S213" s="5" t="e">
        <f t="shared" si="55"/>
        <v>#REF!</v>
      </c>
      <c r="T213" s="5" t="e">
        <f t="shared" si="56"/>
        <v>#REF!</v>
      </c>
      <c r="U213" s="5" t="e">
        <f t="shared" si="64"/>
        <v>#REF!</v>
      </c>
      <c r="V213" s="5" t="e">
        <f t="shared" si="65"/>
        <v>#REF!</v>
      </c>
      <c r="W213" s="5" t="e">
        <f t="shared" si="66"/>
        <v>#REF!</v>
      </c>
    </row>
    <row r="214" spans="2:23" x14ac:dyDescent="0.25">
      <c r="B214" s="4"/>
      <c r="D214" s="4"/>
      <c r="E214" s="4"/>
      <c r="F214" s="2">
        <v>204</v>
      </c>
      <c r="G214" s="14" t="e">
        <f t="shared" si="57"/>
        <v>#REF!</v>
      </c>
      <c r="H214" s="14" t="e">
        <f t="shared" si="48"/>
        <v>#REF!</v>
      </c>
      <c r="I214" s="9" t="e">
        <f t="shared" si="49"/>
        <v>#REF!</v>
      </c>
      <c r="J214" s="9" t="e">
        <f t="shared" si="50"/>
        <v>#REF!</v>
      </c>
      <c r="K214" s="14" t="e">
        <f t="shared" si="51"/>
        <v>#REF!</v>
      </c>
      <c r="L214" s="9" t="e">
        <f>VLOOKUP(YEAR(G214),Справочники!$C$3:$I$33,7,FALSE)</f>
        <v>#REF!</v>
      </c>
      <c r="M214" s="5" t="e">
        <f>VLOOKUP(YEAR(G214),Справочники!$C$3:$D$33,2,FALSE)</f>
        <v>#REF!</v>
      </c>
      <c r="N214" s="5" t="e">
        <f t="shared" si="61"/>
        <v>#REF!</v>
      </c>
      <c r="O214" s="5" t="e">
        <f t="shared" si="62"/>
        <v>#REF!</v>
      </c>
      <c r="P214" s="5" t="e">
        <f t="shared" si="63"/>
        <v>#REF!</v>
      </c>
      <c r="Q214" s="5" t="e">
        <f t="shared" si="53"/>
        <v>#REF!</v>
      </c>
      <c r="R214" s="5" t="e">
        <f t="shared" si="54"/>
        <v>#REF!</v>
      </c>
      <c r="S214" s="5" t="e">
        <f t="shared" si="55"/>
        <v>#REF!</v>
      </c>
      <c r="T214" s="5" t="e">
        <f t="shared" si="56"/>
        <v>#REF!</v>
      </c>
      <c r="U214" s="5" t="e">
        <f t="shared" si="64"/>
        <v>#REF!</v>
      </c>
      <c r="V214" s="5" t="e">
        <f t="shared" si="65"/>
        <v>#REF!</v>
      </c>
      <c r="W214" s="5" t="e">
        <f t="shared" si="66"/>
        <v>#REF!</v>
      </c>
    </row>
    <row r="215" spans="2:23" x14ac:dyDescent="0.25">
      <c r="B215" s="4"/>
      <c r="D215" s="4"/>
      <c r="E215" s="4"/>
      <c r="F215" s="2">
        <v>205</v>
      </c>
      <c r="G215" s="14" t="e">
        <f t="shared" si="57"/>
        <v>#REF!</v>
      </c>
      <c r="H215" s="14" t="e">
        <f t="shared" si="48"/>
        <v>#REF!</v>
      </c>
      <c r="I215" s="9" t="e">
        <f t="shared" si="49"/>
        <v>#REF!</v>
      </c>
      <c r="J215" s="9" t="e">
        <f t="shared" si="50"/>
        <v>#REF!</v>
      </c>
      <c r="K215" s="14" t="e">
        <f t="shared" si="51"/>
        <v>#REF!</v>
      </c>
      <c r="L215" s="9" t="e">
        <f>VLOOKUP(YEAR(G215),Справочники!$C$3:$I$33,7,FALSE)</f>
        <v>#REF!</v>
      </c>
      <c r="M215" s="5" t="e">
        <f>VLOOKUP(YEAR(G215),Справочники!$C$3:$D$33,2,FALSE)</f>
        <v>#REF!</v>
      </c>
      <c r="N215" s="5" t="e">
        <f t="shared" si="61"/>
        <v>#REF!</v>
      </c>
      <c r="O215" s="5" t="e">
        <f t="shared" si="62"/>
        <v>#REF!</v>
      </c>
      <c r="P215" s="5" t="e">
        <f t="shared" si="63"/>
        <v>#REF!</v>
      </c>
      <c r="Q215" s="5" t="e">
        <f t="shared" si="53"/>
        <v>#REF!</v>
      </c>
      <c r="R215" s="5" t="e">
        <f t="shared" si="54"/>
        <v>#REF!</v>
      </c>
      <c r="S215" s="5" t="e">
        <f t="shared" si="55"/>
        <v>#REF!</v>
      </c>
      <c r="T215" s="5" t="e">
        <f t="shared" si="56"/>
        <v>#REF!</v>
      </c>
      <c r="U215" s="5" t="e">
        <f t="shared" si="64"/>
        <v>#REF!</v>
      </c>
      <c r="V215" s="5" t="e">
        <f t="shared" si="65"/>
        <v>#REF!</v>
      </c>
      <c r="W215" s="5" t="e">
        <f t="shared" si="66"/>
        <v>#REF!</v>
      </c>
    </row>
    <row r="216" spans="2:23" x14ac:dyDescent="0.25">
      <c r="B216" s="4"/>
      <c r="D216" s="4"/>
      <c r="E216" s="4"/>
      <c r="F216" s="2">
        <v>206</v>
      </c>
      <c r="G216" s="14" t="e">
        <f t="shared" si="57"/>
        <v>#REF!</v>
      </c>
      <c r="H216" s="14" t="e">
        <f t="shared" si="48"/>
        <v>#REF!</v>
      </c>
      <c r="I216" s="9" t="e">
        <f t="shared" si="49"/>
        <v>#REF!</v>
      </c>
      <c r="J216" s="9" t="e">
        <f t="shared" si="50"/>
        <v>#REF!</v>
      </c>
      <c r="K216" s="14" t="e">
        <f t="shared" si="51"/>
        <v>#REF!</v>
      </c>
      <c r="L216" s="9" t="e">
        <f>VLOOKUP(YEAR(G216),Справочники!$C$3:$I$33,7,FALSE)</f>
        <v>#REF!</v>
      </c>
      <c r="M216" s="5" t="e">
        <f>VLOOKUP(YEAR(G216),Справочники!$C$3:$D$33,2,FALSE)</f>
        <v>#REF!</v>
      </c>
      <c r="N216" s="5" t="e">
        <f t="shared" si="61"/>
        <v>#REF!</v>
      </c>
      <c r="O216" s="5" t="e">
        <f t="shared" si="62"/>
        <v>#REF!</v>
      </c>
      <c r="P216" s="5" t="e">
        <f t="shared" si="63"/>
        <v>#REF!</v>
      </c>
      <c r="Q216" s="5" t="e">
        <f t="shared" si="53"/>
        <v>#REF!</v>
      </c>
      <c r="R216" s="5" t="e">
        <f t="shared" si="54"/>
        <v>#REF!</v>
      </c>
      <c r="S216" s="5" t="e">
        <f t="shared" si="55"/>
        <v>#REF!</v>
      </c>
      <c r="T216" s="5" t="e">
        <f t="shared" si="56"/>
        <v>#REF!</v>
      </c>
      <c r="U216" s="5" t="e">
        <f t="shared" si="64"/>
        <v>#REF!</v>
      </c>
      <c r="V216" s="5" t="e">
        <f t="shared" si="65"/>
        <v>#REF!</v>
      </c>
      <c r="W216" s="5" t="e">
        <f t="shared" si="66"/>
        <v>#REF!</v>
      </c>
    </row>
    <row r="217" spans="2:23" x14ac:dyDescent="0.25">
      <c r="B217" s="4"/>
      <c r="D217" s="4"/>
      <c r="E217" s="4"/>
      <c r="F217" s="2">
        <v>207</v>
      </c>
      <c r="G217" s="14" t="e">
        <f t="shared" si="57"/>
        <v>#REF!</v>
      </c>
      <c r="H217" s="14" t="e">
        <f t="shared" si="48"/>
        <v>#REF!</v>
      </c>
      <c r="I217" s="9" t="e">
        <f t="shared" si="49"/>
        <v>#REF!</v>
      </c>
      <c r="J217" s="9" t="e">
        <f t="shared" si="50"/>
        <v>#REF!</v>
      </c>
      <c r="K217" s="14" t="e">
        <f t="shared" si="51"/>
        <v>#REF!</v>
      </c>
      <c r="L217" s="9" t="e">
        <f>VLOOKUP(YEAR(G217),Справочники!$C$3:$I$33,7,FALSE)</f>
        <v>#REF!</v>
      </c>
      <c r="M217" s="5" t="e">
        <f>VLOOKUP(YEAR(G217),Справочники!$C$3:$D$33,2,FALSE)</f>
        <v>#REF!</v>
      </c>
      <c r="N217" s="5" t="e">
        <f t="shared" si="61"/>
        <v>#REF!</v>
      </c>
      <c r="O217" s="5" t="e">
        <f t="shared" si="62"/>
        <v>#REF!</v>
      </c>
      <c r="P217" s="5" t="e">
        <f t="shared" si="63"/>
        <v>#REF!</v>
      </c>
      <c r="Q217" s="5" t="e">
        <f t="shared" si="53"/>
        <v>#REF!</v>
      </c>
      <c r="R217" s="5" t="e">
        <f t="shared" si="54"/>
        <v>#REF!</v>
      </c>
      <c r="S217" s="5" t="e">
        <f t="shared" si="55"/>
        <v>#REF!</v>
      </c>
      <c r="T217" s="5" t="e">
        <f t="shared" si="56"/>
        <v>#REF!</v>
      </c>
      <c r="U217" s="5" t="e">
        <f t="shared" si="64"/>
        <v>#REF!</v>
      </c>
      <c r="V217" s="5" t="e">
        <f t="shared" si="65"/>
        <v>#REF!</v>
      </c>
      <c r="W217" s="5" t="e">
        <f t="shared" si="66"/>
        <v>#REF!</v>
      </c>
    </row>
    <row r="218" spans="2:23" x14ac:dyDescent="0.25">
      <c r="B218" s="4"/>
      <c r="D218" s="4"/>
      <c r="E218" s="4"/>
      <c r="F218" s="2">
        <v>208</v>
      </c>
      <c r="G218" s="14" t="e">
        <f t="shared" si="57"/>
        <v>#REF!</v>
      </c>
      <c r="H218" s="14" t="e">
        <f t="shared" si="48"/>
        <v>#REF!</v>
      </c>
      <c r="I218" s="9" t="e">
        <f t="shared" si="49"/>
        <v>#REF!</v>
      </c>
      <c r="J218" s="9" t="e">
        <f t="shared" si="50"/>
        <v>#REF!</v>
      </c>
      <c r="K218" s="14" t="e">
        <f t="shared" si="51"/>
        <v>#REF!</v>
      </c>
      <c r="L218" s="9" t="e">
        <f>VLOOKUP(YEAR(G218),Справочники!$C$3:$I$33,7,FALSE)</f>
        <v>#REF!</v>
      </c>
      <c r="M218" s="5" t="e">
        <f>VLOOKUP(YEAR(G218),Справочники!$C$3:$D$33,2,FALSE)</f>
        <v>#REF!</v>
      </c>
      <c r="N218" s="5" t="e">
        <f t="shared" si="61"/>
        <v>#REF!</v>
      </c>
      <c r="O218" s="5" t="e">
        <f t="shared" si="62"/>
        <v>#REF!</v>
      </c>
      <c r="P218" s="5" t="e">
        <f t="shared" si="63"/>
        <v>#REF!</v>
      </c>
      <c r="Q218" s="5" t="e">
        <f t="shared" si="53"/>
        <v>#REF!</v>
      </c>
      <c r="R218" s="5" t="e">
        <f t="shared" si="54"/>
        <v>#REF!</v>
      </c>
      <c r="S218" s="5" t="e">
        <f t="shared" si="55"/>
        <v>#REF!</v>
      </c>
      <c r="T218" s="5" t="e">
        <f t="shared" si="56"/>
        <v>#REF!</v>
      </c>
      <c r="U218" s="5" t="e">
        <f t="shared" si="64"/>
        <v>#REF!</v>
      </c>
      <c r="V218" s="5" t="e">
        <f t="shared" si="65"/>
        <v>#REF!</v>
      </c>
      <c r="W218" s="5" t="e">
        <f t="shared" si="66"/>
        <v>#REF!</v>
      </c>
    </row>
    <row r="219" spans="2:23" x14ac:dyDescent="0.25">
      <c r="B219" s="4"/>
      <c r="D219" s="4"/>
      <c r="E219" s="4"/>
      <c r="F219" s="2">
        <v>209</v>
      </c>
      <c r="G219" s="14" t="e">
        <f t="shared" si="57"/>
        <v>#REF!</v>
      </c>
      <c r="H219" s="14" t="e">
        <f t="shared" si="48"/>
        <v>#REF!</v>
      </c>
      <c r="I219" s="9" t="e">
        <f t="shared" si="49"/>
        <v>#REF!</v>
      </c>
      <c r="J219" s="9" t="e">
        <f t="shared" si="50"/>
        <v>#REF!</v>
      </c>
      <c r="K219" s="14" t="e">
        <f t="shared" si="51"/>
        <v>#REF!</v>
      </c>
      <c r="L219" s="9" t="e">
        <f>VLOOKUP(YEAR(G219),Справочники!$C$3:$I$33,7,FALSE)</f>
        <v>#REF!</v>
      </c>
      <c r="M219" s="5" t="e">
        <f>VLOOKUP(YEAR(G219),Справочники!$C$3:$D$33,2,FALSE)</f>
        <v>#REF!</v>
      </c>
      <c r="N219" s="5" t="e">
        <f t="shared" si="61"/>
        <v>#REF!</v>
      </c>
      <c r="O219" s="5" t="e">
        <f t="shared" si="62"/>
        <v>#REF!</v>
      </c>
      <c r="P219" s="5" t="e">
        <f t="shared" si="63"/>
        <v>#REF!</v>
      </c>
      <c r="Q219" s="5" t="e">
        <f t="shared" si="53"/>
        <v>#REF!</v>
      </c>
      <c r="R219" s="5" t="e">
        <f t="shared" si="54"/>
        <v>#REF!</v>
      </c>
      <c r="S219" s="5" t="e">
        <f t="shared" si="55"/>
        <v>#REF!</v>
      </c>
      <c r="T219" s="5" t="e">
        <f t="shared" si="56"/>
        <v>#REF!</v>
      </c>
      <c r="U219" s="5" t="e">
        <f t="shared" si="64"/>
        <v>#REF!</v>
      </c>
      <c r="V219" s="5" t="e">
        <f t="shared" si="65"/>
        <v>#REF!</v>
      </c>
      <c r="W219" s="5" t="e">
        <f t="shared" si="66"/>
        <v>#REF!</v>
      </c>
    </row>
    <row r="220" spans="2:23" x14ac:dyDescent="0.25">
      <c r="B220" s="4"/>
      <c r="D220" s="4"/>
      <c r="F220" s="2">
        <v>210</v>
      </c>
      <c r="G220" s="14" t="e">
        <f t="shared" si="57"/>
        <v>#REF!</v>
      </c>
      <c r="H220" s="14" t="e">
        <f t="shared" si="48"/>
        <v>#REF!</v>
      </c>
      <c r="I220" s="9" t="e">
        <f t="shared" si="49"/>
        <v>#REF!</v>
      </c>
      <c r="J220" s="9" t="e">
        <f t="shared" si="50"/>
        <v>#REF!</v>
      </c>
      <c r="K220" s="14" t="e">
        <f t="shared" si="51"/>
        <v>#REF!</v>
      </c>
      <c r="L220" s="9" t="e">
        <f>VLOOKUP(YEAR(G220),Справочники!$C$3:$I$33,7,FALSE)</f>
        <v>#REF!</v>
      </c>
      <c r="M220" s="5" t="e">
        <f>VLOOKUP(YEAR(G220),Справочники!$C$3:$D$33,2,FALSE)</f>
        <v>#REF!</v>
      </c>
      <c r="N220" s="5" t="e">
        <f t="shared" si="61"/>
        <v>#REF!</v>
      </c>
      <c r="O220" s="5" t="e">
        <f t="shared" si="62"/>
        <v>#REF!</v>
      </c>
      <c r="P220" s="5" t="e">
        <f t="shared" si="63"/>
        <v>#REF!</v>
      </c>
      <c r="Q220" s="5" t="e">
        <f t="shared" si="53"/>
        <v>#REF!</v>
      </c>
      <c r="R220" s="5" t="e">
        <f t="shared" si="54"/>
        <v>#REF!</v>
      </c>
      <c r="S220" s="5" t="e">
        <f t="shared" si="55"/>
        <v>#REF!</v>
      </c>
      <c r="T220" s="5" t="e">
        <f t="shared" si="56"/>
        <v>#REF!</v>
      </c>
      <c r="U220" s="5" t="e">
        <f t="shared" si="64"/>
        <v>#REF!</v>
      </c>
      <c r="V220" s="5" t="e">
        <f t="shared" si="65"/>
        <v>#REF!</v>
      </c>
      <c r="W220" s="5" t="e">
        <f t="shared" si="66"/>
        <v>#REF!</v>
      </c>
    </row>
    <row r="221" spans="2:23" x14ac:dyDescent="0.25">
      <c r="B221" s="4"/>
      <c r="D221" s="4"/>
      <c r="F221" s="2">
        <v>211</v>
      </c>
      <c r="G221" s="14" t="e">
        <f t="shared" si="57"/>
        <v>#REF!</v>
      </c>
      <c r="H221" s="14" t="e">
        <f t="shared" si="48"/>
        <v>#REF!</v>
      </c>
      <c r="I221" s="9" t="e">
        <f t="shared" si="49"/>
        <v>#REF!</v>
      </c>
      <c r="J221" s="9" t="e">
        <f t="shared" si="50"/>
        <v>#REF!</v>
      </c>
      <c r="K221" s="14" t="e">
        <f t="shared" si="51"/>
        <v>#REF!</v>
      </c>
      <c r="L221" s="9" t="e">
        <f>VLOOKUP(YEAR(G221),Справочники!$C$3:$I$33,7,FALSE)</f>
        <v>#REF!</v>
      </c>
      <c r="M221" s="5" t="e">
        <f>VLOOKUP(YEAR(G221),Справочники!$C$3:$D$33,2,FALSE)</f>
        <v>#REF!</v>
      </c>
      <c r="N221" s="5" t="e">
        <f t="shared" si="61"/>
        <v>#REF!</v>
      </c>
      <c r="O221" s="5" t="e">
        <f t="shared" si="62"/>
        <v>#REF!</v>
      </c>
      <c r="P221" s="5" t="e">
        <f t="shared" si="63"/>
        <v>#REF!</v>
      </c>
      <c r="Q221" s="5" t="e">
        <f t="shared" si="53"/>
        <v>#REF!</v>
      </c>
      <c r="R221" s="5" t="e">
        <f t="shared" si="54"/>
        <v>#REF!</v>
      </c>
      <c r="S221" s="5" t="e">
        <f t="shared" si="55"/>
        <v>#REF!</v>
      </c>
      <c r="T221" s="5" t="e">
        <f t="shared" si="56"/>
        <v>#REF!</v>
      </c>
      <c r="U221" s="5" t="e">
        <f t="shared" si="64"/>
        <v>#REF!</v>
      </c>
      <c r="V221" s="5" t="e">
        <f t="shared" si="65"/>
        <v>#REF!</v>
      </c>
      <c r="W221" s="5" t="e">
        <f t="shared" si="66"/>
        <v>#REF!</v>
      </c>
    </row>
    <row r="222" spans="2:23" x14ac:dyDescent="0.25">
      <c r="B222" s="4"/>
      <c r="D222" s="4"/>
      <c r="F222" s="2">
        <v>212</v>
      </c>
      <c r="G222" s="14" t="e">
        <f t="shared" si="57"/>
        <v>#REF!</v>
      </c>
      <c r="H222" s="14" t="e">
        <f t="shared" si="48"/>
        <v>#REF!</v>
      </c>
      <c r="I222" s="9" t="e">
        <f t="shared" si="49"/>
        <v>#REF!</v>
      </c>
      <c r="J222" s="9" t="e">
        <f t="shared" si="50"/>
        <v>#REF!</v>
      </c>
      <c r="K222" s="14" t="e">
        <f t="shared" si="51"/>
        <v>#REF!</v>
      </c>
      <c r="L222" s="9" t="e">
        <f>VLOOKUP(YEAR(G222),Справочники!$C$3:$I$33,7,FALSE)</f>
        <v>#REF!</v>
      </c>
      <c r="M222" s="5" t="e">
        <f>VLOOKUP(YEAR(G222),Справочники!$C$3:$D$33,2,FALSE)</f>
        <v>#REF!</v>
      </c>
      <c r="N222" s="5" t="e">
        <f t="shared" si="61"/>
        <v>#REF!</v>
      </c>
      <c r="O222" s="5" t="e">
        <f t="shared" si="62"/>
        <v>#REF!</v>
      </c>
      <c r="P222" s="5" t="e">
        <f t="shared" si="63"/>
        <v>#REF!</v>
      </c>
      <c r="Q222" s="5" t="e">
        <f t="shared" si="53"/>
        <v>#REF!</v>
      </c>
      <c r="R222" s="5" t="e">
        <f t="shared" si="54"/>
        <v>#REF!</v>
      </c>
      <c r="S222" s="5" t="e">
        <f t="shared" si="55"/>
        <v>#REF!</v>
      </c>
      <c r="T222" s="5" t="e">
        <f t="shared" si="56"/>
        <v>#REF!</v>
      </c>
      <c r="U222" s="5" t="e">
        <f t="shared" si="64"/>
        <v>#REF!</v>
      </c>
      <c r="V222" s="5" t="e">
        <f t="shared" si="65"/>
        <v>#REF!</v>
      </c>
      <c r="W222" s="5" t="e">
        <f t="shared" si="66"/>
        <v>#REF!</v>
      </c>
    </row>
    <row r="223" spans="2:23" x14ac:dyDescent="0.25">
      <c r="B223" s="4"/>
      <c r="D223" s="4"/>
      <c r="F223" s="2">
        <v>213</v>
      </c>
      <c r="G223" s="14" t="e">
        <f t="shared" si="57"/>
        <v>#REF!</v>
      </c>
      <c r="H223" s="14" t="e">
        <f t="shared" si="48"/>
        <v>#REF!</v>
      </c>
      <c r="I223" s="9" t="e">
        <f t="shared" si="49"/>
        <v>#REF!</v>
      </c>
      <c r="J223" s="9" t="e">
        <f t="shared" si="50"/>
        <v>#REF!</v>
      </c>
      <c r="K223" s="14" t="e">
        <f t="shared" si="51"/>
        <v>#REF!</v>
      </c>
      <c r="L223" s="9" t="e">
        <f>VLOOKUP(YEAR(G223),Справочники!$C$3:$I$33,7,FALSE)</f>
        <v>#REF!</v>
      </c>
      <c r="M223" s="5" t="e">
        <f>VLOOKUP(YEAR(G223),Справочники!$C$3:$D$33,2,FALSE)</f>
        <v>#REF!</v>
      </c>
      <c r="N223" s="5" t="e">
        <f t="shared" si="61"/>
        <v>#REF!</v>
      </c>
      <c r="O223" s="5" t="e">
        <f t="shared" si="62"/>
        <v>#REF!</v>
      </c>
      <c r="P223" s="5" t="e">
        <f t="shared" si="63"/>
        <v>#REF!</v>
      </c>
      <c r="Q223" s="5" t="e">
        <f t="shared" si="53"/>
        <v>#REF!</v>
      </c>
      <c r="R223" s="5" t="e">
        <f t="shared" si="54"/>
        <v>#REF!</v>
      </c>
      <c r="S223" s="5" t="e">
        <f t="shared" si="55"/>
        <v>#REF!</v>
      </c>
      <c r="T223" s="5" t="e">
        <f t="shared" si="56"/>
        <v>#REF!</v>
      </c>
      <c r="U223" s="5" t="e">
        <f t="shared" si="64"/>
        <v>#REF!</v>
      </c>
      <c r="V223" s="5" t="e">
        <f t="shared" si="65"/>
        <v>#REF!</v>
      </c>
      <c r="W223" s="5" t="e">
        <f t="shared" si="66"/>
        <v>#REF!</v>
      </c>
    </row>
    <row r="224" spans="2:23" x14ac:dyDescent="0.25">
      <c r="B224" s="4"/>
      <c r="D224" s="4"/>
      <c r="F224" s="2">
        <v>214</v>
      </c>
      <c r="G224" s="14" t="e">
        <f t="shared" si="57"/>
        <v>#REF!</v>
      </c>
      <c r="H224" s="14" t="e">
        <f t="shared" si="48"/>
        <v>#REF!</v>
      </c>
      <c r="I224" s="9" t="e">
        <f t="shared" si="49"/>
        <v>#REF!</v>
      </c>
      <c r="J224" s="9" t="e">
        <f t="shared" si="50"/>
        <v>#REF!</v>
      </c>
      <c r="K224" s="14" t="e">
        <f t="shared" si="51"/>
        <v>#REF!</v>
      </c>
      <c r="L224" s="9" t="e">
        <f>VLOOKUP(YEAR(G224),Справочники!$C$3:$I$33,7,FALSE)</f>
        <v>#REF!</v>
      </c>
      <c r="M224" s="5" t="e">
        <f>VLOOKUP(YEAR(G224),Справочники!$C$3:$D$33,2,FALSE)</f>
        <v>#REF!</v>
      </c>
      <c r="N224" s="5" t="e">
        <f t="shared" si="61"/>
        <v>#REF!</v>
      </c>
      <c r="O224" s="5" t="e">
        <f t="shared" si="62"/>
        <v>#REF!</v>
      </c>
      <c r="P224" s="5" t="e">
        <f t="shared" si="63"/>
        <v>#REF!</v>
      </c>
      <c r="Q224" s="5" t="e">
        <f t="shared" si="53"/>
        <v>#REF!</v>
      </c>
      <c r="R224" s="5" t="e">
        <f t="shared" si="54"/>
        <v>#REF!</v>
      </c>
      <c r="S224" s="5" t="e">
        <f t="shared" si="55"/>
        <v>#REF!</v>
      </c>
      <c r="T224" s="5" t="e">
        <f t="shared" si="56"/>
        <v>#REF!</v>
      </c>
      <c r="U224" s="5" t="e">
        <f t="shared" si="64"/>
        <v>#REF!</v>
      </c>
      <c r="V224" s="5" t="e">
        <f t="shared" si="65"/>
        <v>#REF!</v>
      </c>
      <c r="W224" s="5" t="e">
        <f t="shared" si="66"/>
        <v>#REF!</v>
      </c>
    </row>
    <row r="225" spans="2:23" x14ac:dyDescent="0.25">
      <c r="B225" s="4"/>
      <c r="D225" s="4"/>
      <c r="F225" s="2">
        <v>215</v>
      </c>
      <c r="G225" s="14" t="e">
        <f t="shared" si="57"/>
        <v>#REF!</v>
      </c>
      <c r="H225" s="14" t="e">
        <f t="shared" si="48"/>
        <v>#REF!</v>
      </c>
      <c r="I225" s="9" t="e">
        <f t="shared" si="49"/>
        <v>#REF!</v>
      </c>
      <c r="J225" s="9" t="e">
        <f t="shared" si="50"/>
        <v>#REF!</v>
      </c>
      <c r="K225" s="14" t="e">
        <f t="shared" si="51"/>
        <v>#REF!</v>
      </c>
      <c r="L225" s="9" t="e">
        <f>VLOOKUP(YEAR(G225),Справочники!$C$3:$I$33,7,FALSE)</f>
        <v>#REF!</v>
      </c>
      <c r="M225" s="5" t="e">
        <f>VLOOKUP(YEAR(G225),Справочники!$C$3:$D$33,2,FALSE)</f>
        <v>#REF!</v>
      </c>
      <c r="N225" s="5" t="e">
        <f t="shared" si="61"/>
        <v>#REF!</v>
      </c>
      <c r="O225" s="5" t="e">
        <f t="shared" si="62"/>
        <v>#REF!</v>
      </c>
      <c r="P225" s="5" t="e">
        <f t="shared" si="63"/>
        <v>#REF!</v>
      </c>
      <c r="Q225" s="5" t="e">
        <f t="shared" si="53"/>
        <v>#REF!</v>
      </c>
      <c r="R225" s="5" t="e">
        <f t="shared" si="54"/>
        <v>#REF!</v>
      </c>
      <c r="S225" s="5" t="e">
        <f t="shared" si="55"/>
        <v>#REF!</v>
      </c>
      <c r="T225" s="5" t="e">
        <f t="shared" si="56"/>
        <v>#REF!</v>
      </c>
      <c r="U225" s="5" t="e">
        <f t="shared" si="64"/>
        <v>#REF!</v>
      </c>
      <c r="V225" s="5" t="e">
        <f t="shared" si="65"/>
        <v>#REF!</v>
      </c>
      <c r="W225" s="5" t="e">
        <f t="shared" si="66"/>
        <v>#REF!</v>
      </c>
    </row>
    <row r="226" spans="2:23" x14ac:dyDescent="0.25">
      <c r="B226" s="4"/>
      <c r="D226" s="4"/>
      <c r="F226" s="2">
        <v>216</v>
      </c>
      <c r="G226" s="14" t="e">
        <f t="shared" si="57"/>
        <v>#REF!</v>
      </c>
      <c r="H226" s="14" t="e">
        <f t="shared" si="48"/>
        <v>#REF!</v>
      </c>
      <c r="I226" s="9" t="e">
        <f t="shared" si="49"/>
        <v>#REF!</v>
      </c>
      <c r="J226" s="9" t="e">
        <f t="shared" si="50"/>
        <v>#REF!</v>
      </c>
      <c r="K226" s="14" t="e">
        <f t="shared" si="51"/>
        <v>#REF!</v>
      </c>
      <c r="L226" s="9" t="e">
        <f>VLOOKUP(YEAR(G226),Справочники!$C$3:$I$33,7,FALSE)</f>
        <v>#REF!</v>
      </c>
      <c r="M226" s="5" t="e">
        <f>VLOOKUP(YEAR(G226),Справочники!$C$3:$D$33,2,FALSE)</f>
        <v>#REF!</v>
      </c>
      <c r="N226" s="5" t="e">
        <f t="shared" si="61"/>
        <v>#REF!</v>
      </c>
      <c r="O226" s="5" t="e">
        <f t="shared" si="62"/>
        <v>#REF!</v>
      </c>
      <c r="P226" s="5" t="e">
        <f t="shared" si="63"/>
        <v>#REF!</v>
      </c>
      <c r="Q226" s="5" t="e">
        <f t="shared" si="53"/>
        <v>#REF!</v>
      </c>
      <c r="R226" s="5" t="e">
        <f t="shared" si="54"/>
        <v>#REF!</v>
      </c>
      <c r="S226" s="5" t="e">
        <f t="shared" si="55"/>
        <v>#REF!</v>
      </c>
      <c r="T226" s="5" t="e">
        <f t="shared" si="56"/>
        <v>#REF!</v>
      </c>
      <c r="U226" s="5" t="e">
        <f t="shared" si="64"/>
        <v>#REF!</v>
      </c>
      <c r="V226" s="5" t="e">
        <f t="shared" si="65"/>
        <v>#REF!</v>
      </c>
      <c r="W226" s="5" t="e">
        <f t="shared" si="66"/>
        <v>#REF!</v>
      </c>
    </row>
    <row r="227" spans="2:23" x14ac:dyDescent="0.25">
      <c r="B227" s="4"/>
      <c r="D227" s="4"/>
      <c r="F227" s="2">
        <v>217</v>
      </c>
      <c r="G227" s="14" t="e">
        <f t="shared" si="57"/>
        <v>#REF!</v>
      </c>
      <c r="H227" s="14" t="e">
        <f t="shared" si="48"/>
        <v>#REF!</v>
      </c>
      <c r="I227" s="9" t="e">
        <f t="shared" si="49"/>
        <v>#REF!</v>
      </c>
      <c r="J227" s="9" t="e">
        <f t="shared" si="50"/>
        <v>#REF!</v>
      </c>
      <c r="K227" s="14" t="e">
        <f t="shared" si="51"/>
        <v>#REF!</v>
      </c>
      <c r="L227" s="9" t="e">
        <f>VLOOKUP(YEAR(G227),Справочники!$C$3:$I$33,7,FALSE)</f>
        <v>#REF!</v>
      </c>
      <c r="M227" s="5" t="e">
        <f>VLOOKUP(YEAR(G227),Справочники!$C$3:$D$33,2,FALSE)</f>
        <v>#REF!</v>
      </c>
      <c r="N227" s="5" t="e">
        <f t="shared" si="61"/>
        <v>#REF!</v>
      </c>
      <c r="O227" s="5" t="e">
        <f t="shared" si="62"/>
        <v>#REF!</v>
      </c>
      <c r="P227" s="5" t="e">
        <f t="shared" si="63"/>
        <v>#REF!</v>
      </c>
      <c r="Q227" s="5" t="e">
        <f t="shared" si="53"/>
        <v>#REF!</v>
      </c>
      <c r="R227" s="5" t="e">
        <f t="shared" si="54"/>
        <v>#REF!</v>
      </c>
      <c r="S227" s="5" t="e">
        <f t="shared" si="55"/>
        <v>#REF!</v>
      </c>
      <c r="T227" s="5" t="e">
        <f t="shared" si="56"/>
        <v>#REF!</v>
      </c>
      <c r="U227" s="5" t="e">
        <f t="shared" si="64"/>
        <v>#REF!</v>
      </c>
      <c r="V227" s="5" t="e">
        <f t="shared" si="65"/>
        <v>#REF!</v>
      </c>
      <c r="W227" s="5" t="e">
        <f t="shared" si="66"/>
        <v>#REF!</v>
      </c>
    </row>
    <row r="228" spans="2:23" x14ac:dyDescent="0.25">
      <c r="B228" s="4"/>
      <c r="D228" s="4"/>
      <c r="F228" s="2">
        <v>218</v>
      </c>
      <c r="G228" s="14" t="e">
        <f t="shared" si="57"/>
        <v>#REF!</v>
      </c>
      <c r="H228" s="14" t="e">
        <f t="shared" si="48"/>
        <v>#REF!</v>
      </c>
      <c r="I228" s="9" t="e">
        <f t="shared" si="49"/>
        <v>#REF!</v>
      </c>
      <c r="J228" s="9" t="e">
        <f t="shared" si="50"/>
        <v>#REF!</v>
      </c>
      <c r="K228" s="14" t="e">
        <f t="shared" si="51"/>
        <v>#REF!</v>
      </c>
      <c r="L228" s="9" t="e">
        <f>VLOOKUP(YEAR(G228),Справочники!$C$3:$I$33,7,FALSE)</f>
        <v>#REF!</v>
      </c>
      <c r="M228" s="5" t="e">
        <f>VLOOKUP(YEAR(G228),Справочники!$C$3:$D$33,2,FALSE)</f>
        <v>#REF!</v>
      </c>
      <c r="N228" s="5" t="e">
        <f t="shared" si="61"/>
        <v>#REF!</v>
      </c>
      <c r="O228" s="5" t="e">
        <f t="shared" si="62"/>
        <v>#REF!</v>
      </c>
      <c r="P228" s="5" t="e">
        <f t="shared" si="63"/>
        <v>#REF!</v>
      </c>
      <c r="Q228" s="5" t="e">
        <f t="shared" si="53"/>
        <v>#REF!</v>
      </c>
      <c r="R228" s="5" t="e">
        <f t="shared" si="54"/>
        <v>#REF!</v>
      </c>
      <c r="S228" s="5" t="e">
        <f t="shared" si="55"/>
        <v>#REF!</v>
      </c>
      <c r="T228" s="5" t="e">
        <f t="shared" si="56"/>
        <v>#REF!</v>
      </c>
      <c r="U228" s="5" t="e">
        <f t="shared" si="64"/>
        <v>#REF!</v>
      </c>
      <c r="V228" s="5" t="e">
        <f t="shared" si="65"/>
        <v>#REF!</v>
      </c>
      <c r="W228" s="5" t="e">
        <f t="shared" si="66"/>
        <v>#REF!</v>
      </c>
    </row>
    <row r="229" spans="2:23" x14ac:dyDescent="0.25">
      <c r="B229" s="4"/>
      <c r="D229" s="4"/>
      <c r="F229" s="2">
        <v>219</v>
      </c>
      <c r="G229" s="14" t="e">
        <f t="shared" si="57"/>
        <v>#REF!</v>
      </c>
      <c r="H229" s="14" t="e">
        <f t="shared" si="48"/>
        <v>#REF!</v>
      </c>
      <c r="I229" s="9" t="e">
        <f t="shared" si="49"/>
        <v>#REF!</v>
      </c>
      <c r="J229" s="9" t="e">
        <f t="shared" si="50"/>
        <v>#REF!</v>
      </c>
      <c r="K229" s="14" t="e">
        <f t="shared" si="51"/>
        <v>#REF!</v>
      </c>
      <c r="L229" s="9" t="e">
        <f>VLOOKUP(YEAR(G229),Справочники!$C$3:$I$33,7,FALSE)</f>
        <v>#REF!</v>
      </c>
      <c r="M229" s="5" t="e">
        <f>VLOOKUP(YEAR(G229),Справочники!$C$3:$D$33,2,FALSE)</f>
        <v>#REF!</v>
      </c>
      <c r="N229" s="5" t="e">
        <f t="shared" si="61"/>
        <v>#REF!</v>
      </c>
      <c r="O229" s="5" t="e">
        <f t="shared" si="62"/>
        <v>#REF!</v>
      </c>
      <c r="P229" s="5" t="e">
        <f t="shared" si="63"/>
        <v>#REF!</v>
      </c>
      <c r="Q229" s="5" t="e">
        <f t="shared" si="53"/>
        <v>#REF!</v>
      </c>
      <c r="R229" s="5" t="e">
        <f t="shared" si="54"/>
        <v>#REF!</v>
      </c>
      <c r="S229" s="5" t="e">
        <f t="shared" si="55"/>
        <v>#REF!</v>
      </c>
      <c r="T229" s="5" t="e">
        <f t="shared" si="56"/>
        <v>#REF!</v>
      </c>
      <c r="U229" s="5" t="e">
        <f t="shared" si="64"/>
        <v>#REF!</v>
      </c>
      <c r="V229" s="5" t="e">
        <f t="shared" si="65"/>
        <v>#REF!</v>
      </c>
      <c r="W229" s="5" t="e">
        <f t="shared" si="66"/>
        <v>#REF!</v>
      </c>
    </row>
    <row r="230" spans="2:23" x14ac:dyDescent="0.25">
      <c r="B230" s="4"/>
      <c r="D230" s="4"/>
      <c r="F230" s="2">
        <v>220</v>
      </c>
      <c r="G230" s="14" t="e">
        <f t="shared" si="57"/>
        <v>#REF!</v>
      </c>
      <c r="H230" s="14" t="e">
        <f t="shared" si="48"/>
        <v>#REF!</v>
      </c>
      <c r="I230" s="9" t="e">
        <f t="shared" si="49"/>
        <v>#REF!</v>
      </c>
      <c r="J230" s="9" t="e">
        <f t="shared" si="50"/>
        <v>#REF!</v>
      </c>
      <c r="K230" s="14" t="e">
        <f t="shared" si="51"/>
        <v>#REF!</v>
      </c>
      <c r="L230" s="9" t="e">
        <f>VLOOKUP(YEAR(G230),Справочники!$C$3:$I$33,7,FALSE)</f>
        <v>#REF!</v>
      </c>
      <c r="M230" s="5" t="e">
        <f>VLOOKUP(YEAR(G230),Справочники!$C$3:$D$33,2,FALSE)</f>
        <v>#REF!</v>
      </c>
      <c r="N230" s="5" t="e">
        <f t="shared" si="61"/>
        <v>#REF!</v>
      </c>
      <c r="O230" s="5" t="e">
        <f t="shared" si="62"/>
        <v>#REF!</v>
      </c>
      <c r="P230" s="5" t="e">
        <f t="shared" si="63"/>
        <v>#REF!</v>
      </c>
      <c r="Q230" s="5" t="e">
        <f t="shared" si="53"/>
        <v>#REF!</v>
      </c>
      <c r="R230" s="5" t="e">
        <f t="shared" si="54"/>
        <v>#REF!</v>
      </c>
      <c r="S230" s="5" t="e">
        <f t="shared" si="55"/>
        <v>#REF!</v>
      </c>
      <c r="T230" s="5" t="e">
        <f t="shared" si="56"/>
        <v>#REF!</v>
      </c>
      <c r="U230" s="5" t="e">
        <f t="shared" si="64"/>
        <v>#REF!</v>
      </c>
      <c r="V230" s="5" t="e">
        <f t="shared" si="65"/>
        <v>#REF!</v>
      </c>
      <c r="W230" s="5" t="e">
        <f t="shared" si="66"/>
        <v>#REF!</v>
      </c>
    </row>
    <row r="231" spans="2:23" x14ac:dyDescent="0.25">
      <c r="B231" s="4"/>
      <c r="D231" s="4"/>
      <c r="F231" s="2">
        <v>221</v>
      </c>
      <c r="G231" s="14" t="e">
        <f t="shared" si="57"/>
        <v>#REF!</v>
      </c>
      <c r="H231" s="14" t="e">
        <f t="shared" si="48"/>
        <v>#REF!</v>
      </c>
      <c r="I231" s="9" t="e">
        <f t="shared" si="49"/>
        <v>#REF!</v>
      </c>
      <c r="J231" s="9" t="e">
        <f t="shared" si="50"/>
        <v>#REF!</v>
      </c>
      <c r="K231" s="14" t="e">
        <f t="shared" si="51"/>
        <v>#REF!</v>
      </c>
      <c r="L231" s="9" t="e">
        <f>VLOOKUP(YEAR(G231),Справочники!$C$3:$I$33,7,FALSE)</f>
        <v>#REF!</v>
      </c>
      <c r="M231" s="5" t="e">
        <f>VLOOKUP(YEAR(G231),Справочники!$C$3:$D$33,2,FALSE)</f>
        <v>#REF!</v>
      </c>
      <c r="N231" s="5" t="e">
        <f t="shared" si="61"/>
        <v>#REF!</v>
      </c>
      <c r="O231" s="5" t="e">
        <f t="shared" si="62"/>
        <v>#REF!</v>
      </c>
      <c r="P231" s="5" t="e">
        <f t="shared" si="63"/>
        <v>#REF!</v>
      </c>
      <c r="Q231" s="5" t="e">
        <f t="shared" si="53"/>
        <v>#REF!</v>
      </c>
      <c r="R231" s="5" t="e">
        <f t="shared" si="54"/>
        <v>#REF!</v>
      </c>
      <c r="S231" s="5" t="e">
        <f t="shared" si="55"/>
        <v>#REF!</v>
      </c>
      <c r="T231" s="5" t="e">
        <f t="shared" si="56"/>
        <v>#REF!</v>
      </c>
      <c r="U231" s="5" t="e">
        <f t="shared" si="64"/>
        <v>#REF!</v>
      </c>
      <c r="V231" s="5" t="e">
        <f t="shared" si="65"/>
        <v>#REF!</v>
      </c>
      <c r="W231" s="5" t="e">
        <f t="shared" si="66"/>
        <v>#REF!</v>
      </c>
    </row>
    <row r="232" spans="2:23" x14ac:dyDescent="0.25">
      <c r="B232" s="4"/>
      <c r="D232" s="4"/>
      <c r="F232" s="2">
        <v>222</v>
      </c>
      <c r="G232" s="14" t="e">
        <f t="shared" si="57"/>
        <v>#REF!</v>
      </c>
      <c r="H232" s="14" t="e">
        <f t="shared" si="48"/>
        <v>#REF!</v>
      </c>
      <c r="I232" s="9" t="e">
        <f t="shared" si="49"/>
        <v>#REF!</v>
      </c>
      <c r="J232" s="9" t="e">
        <f t="shared" si="50"/>
        <v>#REF!</v>
      </c>
      <c r="K232" s="14" t="e">
        <f t="shared" si="51"/>
        <v>#REF!</v>
      </c>
      <c r="L232" s="9" t="e">
        <f>VLOOKUP(YEAR(G232),Справочники!$C$3:$I$33,7,FALSE)</f>
        <v>#REF!</v>
      </c>
      <c r="M232" s="5" t="e">
        <f>VLOOKUP(YEAR(G232),Справочники!$C$3:$D$33,2,FALSE)</f>
        <v>#REF!</v>
      </c>
      <c r="N232" s="5" t="e">
        <f t="shared" si="61"/>
        <v>#REF!</v>
      </c>
      <c r="O232" s="5" t="e">
        <f t="shared" si="62"/>
        <v>#REF!</v>
      </c>
      <c r="P232" s="5" t="e">
        <f t="shared" si="63"/>
        <v>#REF!</v>
      </c>
      <c r="Q232" s="5" t="e">
        <f t="shared" si="53"/>
        <v>#REF!</v>
      </c>
      <c r="R232" s="5" t="e">
        <f t="shared" si="54"/>
        <v>#REF!</v>
      </c>
      <c r="S232" s="5" t="e">
        <f t="shared" si="55"/>
        <v>#REF!</v>
      </c>
      <c r="T232" s="5" t="e">
        <f t="shared" si="56"/>
        <v>#REF!</v>
      </c>
      <c r="U232" s="5" t="e">
        <f t="shared" si="64"/>
        <v>#REF!</v>
      </c>
      <c r="V232" s="5" t="e">
        <f t="shared" si="65"/>
        <v>#REF!</v>
      </c>
      <c r="W232" s="5" t="e">
        <f t="shared" si="66"/>
        <v>#REF!</v>
      </c>
    </row>
    <row r="233" spans="2:23" x14ac:dyDescent="0.25">
      <c r="B233" s="4"/>
      <c r="D233" s="4"/>
      <c r="F233" s="2">
        <v>223</v>
      </c>
      <c r="G233" s="14" t="e">
        <f t="shared" si="57"/>
        <v>#REF!</v>
      </c>
      <c r="H233" s="14" t="e">
        <f t="shared" si="48"/>
        <v>#REF!</v>
      </c>
      <c r="I233" s="9" t="e">
        <f t="shared" si="49"/>
        <v>#REF!</v>
      </c>
      <c r="J233" s="9" t="e">
        <f t="shared" si="50"/>
        <v>#REF!</v>
      </c>
      <c r="K233" s="14" t="e">
        <f t="shared" si="51"/>
        <v>#REF!</v>
      </c>
      <c r="L233" s="9" t="e">
        <f>VLOOKUP(YEAR(G233),Справочники!$C$3:$I$33,7,FALSE)</f>
        <v>#REF!</v>
      </c>
      <c r="M233" s="5" t="e">
        <f>VLOOKUP(YEAR(G233),Справочники!$C$3:$D$33,2,FALSE)</f>
        <v>#REF!</v>
      </c>
      <c r="N233" s="5" t="e">
        <f t="shared" si="61"/>
        <v>#REF!</v>
      </c>
      <c r="O233" s="5" t="e">
        <f t="shared" si="62"/>
        <v>#REF!</v>
      </c>
      <c r="P233" s="5" t="e">
        <f t="shared" si="63"/>
        <v>#REF!</v>
      </c>
      <c r="Q233" s="5" t="e">
        <f t="shared" si="53"/>
        <v>#REF!</v>
      </c>
      <c r="R233" s="5" t="e">
        <f t="shared" si="54"/>
        <v>#REF!</v>
      </c>
      <c r="S233" s="5" t="e">
        <f t="shared" si="55"/>
        <v>#REF!</v>
      </c>
      <c r="T233" s="5" t="e">
        <f t="shared" si="56"/>
        <v>#REF!</v>
      </c>
      <c r="U233" s="5" t="e">
        <f t="shared" si="64"/>
        <v>#REF!</v>
      </c>
      <c r="V233" s="5" t="e">
        <f t="shared" si="65"/>
        <v>#REF!</v>
      </c>
      <c r="W233" s="5" t="e">
        <f t="shared" si="66"/>
        <v>#REF!</v>
      </c>
    </row>
    <row r="234" spans="2:23" x14ac:dyDescent="0.25">
      <c r="B234" s="4"/>
      <c r="D234" s="4"/>
      <c r="F234" s="2">
        <v>224</v>
      </c>
      <c r="G234" s="14" t="e">
        <f t="shared" si="57"/>
        <v>#REF!</v>
      </c>
      <c r="H234" s="14" t="e">
        <f t="shared" si="48"/>
        <v>#REF!</v>
      </c>
      <c r="I234" s="9" t="e">
        <f t="shared" si="49"/>
        <v>#REF!</v>
      </c>
      <c r="J234" s="9" t="e">
        <f t="shared" si="50"/>
        <v>#REF!</v>
      </c>
      <c r="K234" s="14" t="e">
        <f t="shared" si="51"/>
        <v>#REF!</v>
      </c>
      <c r="L234" s="9" t="e">
        <f>VLOOKUP(YEAR(G234),Справочники!$C$3:$I$33,7,FALSE)</f>
        <v>#REF!</v>
      </c>
      <c r="M234" s="5" t="e">
        <f>VLOOKUP(YEAR(G234),Справочники!$C$3:$D$33,2,FALSE)</f>
        <v>#REF!</v>
      </c>
      <c r="N234" s="5" t="e">
        <f t="shared" si="61"/>
        <v>#REF!</v>
      </c>
      <c r="O234" s="5" t="e">
        <f t="shared" si="62"/>
        <v>#REF!</v>
      </c>
      <c r="P234" s="5" t="e">
        <f t="shared" si="63"/>
        <v>#REF!</v>
      </c>
      <c r="Q234" s="5" t="e">
        <f t="shared" si="53"/>
        <v>#REF!</v>
      </c>
      <c r="R234" s="5" t="e">
        <f t="shared" si="54"/>
        <v>#REF!</v>
      </c>
      <c r="S234" s="5" t="e">
        <f t="shared" si="55"/>
        <v>#REF!</v>
      </c>
      <c r="T234" s="5" t="e">
        <f t="shared" si="56"/>
        <v>#REF!</v>
      </c>
      <c r="U234" s="5" t="e">
        <f t="shared" si="64"/>
        <v>#REF!</v>
      </c>
      <c r="V234" s="5" t="e">
        <f t="shared" si="65"/>
        <v>#REF!</v>
      </c>
      <c r="W234" s="5" t="e">
        <f t="shared" si="66"/>
        <v>#REF!</v>
      </c>
    </row>
    <row r="235" spans="2:23" x14ac:dyDescent="0.25">
      <c r="B235" s="4"/>
      <c r="D235" s="4"/>
      <c r="F235" s="2">
        <v>225</v>
      </c>
      <c r="G235" s="14" t="e">
        <f t="shared" si="57"/>
        <v>#REF!</v>
      </c>
      <c r="H235" s="14" t="e">
        <f t="shared" si="48"/>
        <v>#REF!</v>
      </c>
      <c r="I235" s="9" t="e">
        <f t="shared" si="49"/>
        <v>#REF!</v>
      </c>
      <c r="J235" s="9" t="e">
        <f t="shared" si="50"/>
        <v>#REF!</v>
      </c>
      <c r="K235" s="14" t="e">
        <f t="shared" si="51"/>
        <v>#REF!</v>
      </c>
      <c r="L235" s="9" t="e">
        <f>VLOOKUP(YEAR(G235),Справочники!$C$3:$I$33,7,FALSE)</f>
        <v>#REF!</v>
      </c>
      <c r="M235" s="5" t="e">
        <f>VLOOKUP(YEAR(G235),Справочники!$C$3:$D$33,2,FALSE)</f>
        <v>#REF!</v>
      </c>
      <c r="N235" s="5" t="e">
        <f t="shared" si="61"/>
        <v>#REF!</v>
      </c>
      <c r="O235" s="5" t="e">
        <f t="shared" si="62"/>
        <v>#REF!</v>
      </c>
      <c r="P235" s="5" t="e">
        <f t="shared" si="63"/>
        <v>#REF!</v>
      </c>
      <c r="Q235" s="5" t="e">
        <f t="shared" si="53"/>
        <v>#REF!</v>
      </c>
      <c r="R235" s="5" t="e">
        <f t="shared" si="54"/>
        <v>#REF!</v>
      </c>
      <c r="S235" s="5" t="e">
        <f t="shared" si="55"/>
        <v>#REF!</v>
      </c>
      <c r="T235" s="5" t="e">
        <f t="shared" si="56"/>
        <v>#REF!</v>
      </c>
      <c r="U235" s="5" t="e">
        <f t="shared" si="64"/>
        <v>#REF!</v>
      </c>
      <c r="V235" s="5" t="e">
        <f t="shared" si="65"/>
        <v>#REF!</v>
      </c>
      <c r="W235" s="5" t="e">
        <f t="shared" si="66"/>
        <v>#REF!</v>
      </c>
    </row>
    <row r="236" spans="2:23" x14ac:dyDescent="0.25">
      <c r="B236" s="4"/>
      <c r="D236" s="4"/>
      <c r="F236" s="2">
        <v>226</v>
      </c>
      <c r="G236" s="14" t="e">
        <f t="shared" si="57"/>
        <v>#REF!</v>
      </c>
      <c r="H236" s="14" t="e">
        <f t="shared" si="48"/>
        <v>#REF!</v>
      </c>
      <c r="I236" s="9" t="e">
        <f t="shared" si="49"/>
        <v>#REF!</v>
      </c>
      <c r="J236" s="9" t="e">
        <f t="shared" si="50"/>
        <v>#REF!</v>
      </c>
      <c r="K236" s="14" t="e">
        <f t="shared" si="51"/>
        <v>#REF!</v>
      </c>
      <c r="L236" s="9" t="e">
        <f>VLOOKUP(YEAR(G236),Справочники!$C$3:$I$33,7,FALSE)</f>
        <v>#REF!</v>
      </c>
      <c r="M236" s="5" t="e">
        <f>VLOOKUP(YEAR(G236),Справочники!$C$3:$D$33,2,FALSE)</f>
        <v>#REF!</v>
      </c>
      <c r="N236" s="5" t="e">
        <f t="shared" si="61"/>
        <v>#REF!</v>
      </c>
      <c r="O236" s="5" t="e">
        <f t="shared" si="62"/>
        <v>#REF!</v>
      </c>
      <c r="P236" s="5" t="e">
        <f t="shared" si="63"/>
        <v>#REF!</v>
      </c>
      <c r="Q236" s="5" t="e">
        <f t="shared" si="53"/>
        <v>#REF!</v>
      </c>
      <c r="R236" s="5" t="e">
        <f t="shared" si="54"/>
        <v>#REF!</v>
      </c>
      <c r="S236" s="5" t="e">
        <f t="shared" si="55"/>
        <v>#REF!</v>
      </c>
      <c r="T236" s="5" t="e">
        <f t="shared" si="56"/>
        <v>#REF!</v>
      </c>
      <c r="U236" s="5" t="e">
        <f t="shared" si="64"/>
        <v>#REF!</v>
      </c>
      <c r="V236" s="5" t="e">
        <f t="shared" si="65"/>
        <v>#REF!</v>
      </c>
      <c r="W236" s="5" t="e">
        <f t="shared" si="66"/>
        <v>#REF!</v>
      </c>
    </row>
    <row r="237" spans="2:23" x14ac:dyDescent="0.25">
      <c r="B237" s="4"/>
      <c r="D237" s="4"/>
      <c r="F237" s="2">
        <v>227</v>
      </c>
      <c r="G237" s="14" t="e">
        <f t="shared" si="57"/>
        <v>#REF!</v>
      </c>
      <c r="H237" s="14" t="e">
        <f t="shared" si="48"/>
        <v>#REF!</v>
      </c>
      <c r="I237" s="9" t="e">
        <f t="shared" si="49"/>
        <v>#REF!</v>
      </c>
      <c r="J237" s="9" t="e">
        <f t="shared" si="50"/>
        <v>#REF!</v>
      </c>
      <c r="K237" s="14" t="e">
        <f t="shared" si="51"/>
        <v>#REF!</v>
      </c>
      <c r="L237" s="9" t="e">
        <f>VLOOKUP(YEAR(G237),Справочники!$C$3:$I$33,7,FALSE)</f>
        <v>#REF!</v>
      </c>
      <c r="M237" s="5" t="e">
        <f>VLOOKUP(YEAR(G237),Справочники!$C$3:$D$33,2,FALSE)</f>
        <v>#REF!</v>
      </c>
      <c r="N237" s="5" t="e">
        <f t="shared" si="61"/>
        <v>#REF!</v>
      </c>
      <c r="O237" s="5" t="e">
        <f t="shared" si="62"/>
        <v>#REF!</v>
      </c>
      <c r="P237" s="5" t="e">
        <f t="shared" si="63"/>
        <v>#REF!</v>
      </c>
      <c r="Q237" s="5" t="e">
        <f t="shared" si="53"/>
        <v>#REF!</v>
      </c>
      <c r="R237" s="5" t="e">
        <f t="shared" si="54"/>
        <v>#REF!</v>
      </c>
      <c r="S237" s="5" t="e">
        <f t="shared" si="55"/>
        <v>#REF!</v>
      </c>
      <c r="T237" s="5" t="e">
        <f t="shared" si="56"/>
        <v>#REF!</v>
      </c>
      <c r="U237" s="5" t="e">
        <f t="shared" si="64"/>
        <v>#REF!</v>
      </c>
      <c r="V237" s="5" t="e">
        <f t="shared" si="65"/>
        <v>#REF!</v>
      </c>
      <c r="W237" s="5" t="e">
        <f t="shared" si="66"/>
        <v>#REF!</v>
      </c>
    </row>
    <row r="238" spans="2:23" x14ac:dyDescent="0.25">
      <c r="B238" s="4"/>
      <c r="D238" s="4"/>
      <c r="F238" s="2">
        <v>228</v>
      </c>
      <c r="G238" s="14" t="e">
        <f t="shared" si="57"/>
        <v>#REF!</v>
      </c>
      <c r="H238" s="14" t="e">
        <f t="shared" si="48"/>
        <v>#REF!</v>
      </c>
      <c r="I238" s="9" t="e">
        <f t="shared" si="49"/>
        <v>#REF!</v>
      </c>
      <c r="J238" s="9" t="e">
        <f t="shared" si="50"/>
        <v>#REF!</v>
      </c>
      <c r="K238" s="14" t="e">
        <f t="shared" si="51"/>
        <v>#REF!</v>
      </c>
      <c r="L238" s="9" t="e">
        <f>VLOOKUP(YEAR(G238),Справочники!$C$3:$I$33,7,FALSE)</f>
        <v>#REF!</v>
      </c>
      <c r="M238" s="5" t="e">
        <f>VLOOKUP(YEAR(G238),Справочники!$C$3:$D$33,2,FALSE)</f>
        <v>#REF!</v>
      </c>
      <c r="N238" s="5" t="e">
        <f t="shared" si="61"/>
        <v>#REF!</v>
      </c>
      <c r="O238" s="5" t="e">
        <f t="shared" si="62"/>
        <v>#REF!</v>
      </c>
      <c r="P238" s="5" t="e">
        <f t="shared" si="63"/>
        <v>#REF!</v>
      </c>
      <c r="Q238" s="5" t="e">
        <f t="shared" si="53"/>
        <v>#REF!</v>
      </c>
      <c r="R238" s="5" t="e">
        <f t="shared" si="54"/>
        <v>#REF!</v>
      </c>
      <c r="S238" s="5" t="e">
        <f t="shared" si="55"/>
        <v>#REF!</v>
      </c>
      <c r="T238" s="5" t="e">
        <f t="shared" si="56"/>
        <v>#REF!</v>
      </c>
      <c r="U238" s="5" t="e">
        <f t="shared" si="64"/>
        <v>#REF!</v>
      </c>
      <c r="V238" s="5" t="e">
        <f t="shared" si="65"/>
        <v>#REF!</v>
      </c>
      <c r="W238" s="5" t="e">
        <f t="shared" si="66"/>
        <v>#REF!</v>
      </c>
    </row>
    <row r="239" spans="2:23" x14ac:dyDescent="0.25">
      <c r="B239" s="4"/>
      <c r="D239" s="4"/>
      <c r="F239" s="2">
        <v>229</v>
      </c>
      <c r="G239" s="14" t="e">
        <f t="shared" si="57"/>
        <v>#REF!</v>
      </c>
      <c r="H239" s="14" t="e">
        <f t="shared" si="48"/>
        <v>#REF!</v>
      </c>
      <c r="I239" s="9" t="e">
        <f t="shared" si="49"/>
        <v>#REF!</v>
      </c>
      <c r="J239" s="9" t="e">
        <f t="shared" si="50"/>
        <v>#REF!</v>
      </c>
      <c r="K239" s="14" t="e">
        <f t="shared" si="51"/>
        <v>#REF!</v>
      </c>
      <c r="L239" s="9" t="e">
        <f>VLOOKUP(YEAR(G239),Справочники!$C$3:$I$33,7,FALSE)</f>
        <v>#REF!</v>
      </c>
      <c r="M239" s="5" t="e">
        <f>VLOOKUP(YEAR(G239),Справочники!$C$3:$D$33,2,FALSE)</f>
        <v>#REF!</v>
      </c>
      <c r="N239" s="5" t="e">
        <f t="shared" si="61"/>
        <v>#REF!</v>
      </c>
      <c r="O239" s="5" t="e">
        <f t="shared" si="62"/>
        <v>#REF!</v>
      </c>
      <c r="P239" s="5" t="e">
        <f t="shared" si="63"/>
        <v>#REF!</v>
      </c>
      <c r="Q239" s="5" t="e">
        <f t="shared" si="53"/>
        <v>#REF!</v>
      </c>
      <c r="R239" s="5" t="e">
        <f t="shared" si="54"/>
        <v>#REF!</v>
      </c>
      <c r="S239" s="5" t="e">
        <f t="shared" si="55"/>
        <v>#REF!</v>
      </c>
      <c r="T239" s="5" t="e">
        <f t="shared" si="56"/>
        <v>#REF!</v>
      </c>
      <c r="U239" s="5" t="e">
        <f t="shared" si="64"/>
        <v>#REF!</v>
      </c>
      <c r="V239" s="5" t="e">
        <f t="shared" si="65"/>
        <v>#REF!</v>
      </c>
      <c r="W239" s="5" t="e">
        <f t="shared" si="66"/>
        <v>#REF!</v>
      </c>
    </row>
    <row r="240" spans="2:23" x14ac:dyDescent="0.25">
      <c r="B240" s="4"/>
      <c r="D240" s="4"/>
      <c r="F240" s="2">
        <v>230</v>
      </c>
      <c r="G240" s="14" t="e">
        <f t="shared" si="57"/>
        <v>#REF!</v>
      </c>
      <c r="H240" s="14" t="e">
        <f t="shared" si="48"/>
        <v>#REF!</v>
      </c>
      <c r="I240" s="9" t="e">
        <f t="shared" si="49"/>
        <v>#REF!</v>
      </c>
      <c r="J240" s="9" t="e">
        <f t="shared" si="50"/>
        <v>#REF!</v>
      </c>
      <c r="K240" s="14" t="e">
        <f t="shared" si="51"/>
        <v>#REF!</v>
      </c>
      <c r="L240" s="9" t="e">
        <f>VLOOKUP(YEAR(G240),Справочники!$C$3:$I$33,7,FALSE)</f>
        <v>#REF!</v>
      </c>
      <c r="M240" s="5" t="e">
        <f>VLOOKUP(YEAR(G240),Справочники!$C$3:$D$33,2,FALSE)</f>
        <v>#REF!</v>
      </c>
      <c r="N240" s="5" t="e">
        <f t="shared" si="61"/>
        <v>#REF!</v>
      </c>
      <c r="O240" s="5" t="e">
        <f t="shared" si="62"/>
        <v>#REF!</v>
      </c>
      <c r="P240" s="5" t="e">
        <f t="shared" si="63"/>
        <v>#REF!</v>
      </c>
      <c r="Q240" s="5" t="e">
        <f t="shared" si="53"/>
        <v>#REF!</v>
      </c>
      <c r="R240" s="5" t="e">
        <f t="shared" si="54"/>
        <v>#REF!</v>
      </c>
      <c r="S240" s="5" t="e">
        <f t="shared" si="55"/>
        <v>#REF!</v>
      </c>
      <c r="T240" s="5" t="e">
        <f t="shared" si="56"/>
        <v>#REF!</v>
      </c>
      <c r="U240" s="5" t="e">
        <f t="shared" si="64"/>
        <v>#REF!</v>
      </c>
      <c r="V240" s="5" t="e">
        <f t="shared" si="65"/>
        <v>#REF!</v>
      </c>
      <c r="W240" s="5" t="e">
        <f t="shared" si="66"/>
        <v>#REF!</v>
      </c>
    </row>
    <row r="241" spans="2:23" x14ac:dyDescent="0.25">
      <c r="B241" s="4"/>
      <c r="D241" s="4"/>
      <c r="F241" s="2">
        <v>231</v>
      </c>
      <c r="G241" s="14" t="e">
        <f t="shared" si="57"/>
        <v>#REF!</v>
      </c>
      <c r="H241" s="14" t="e">
        <f t="shared" si="48"/>
        <v>#REF!</v>
      </c>
      <c r="I241" s="9" t="e">
        <f t="shared" si="49"/>
        <v>#REF!</v>
      </c>
      <c r="J241" s="9" t="e">
        <f t="shared" si="50"/>
        <v>#REF!</v>
      </c>
      <c r="K241" s="14" t="e">
        <f t="shared" si="51"/>
        <v>#REF!</v>
      </c>
      <c r="L241" s="9" t="e">
        <f>VLOOKUP(YEAR(G241),Справочники!$C$3:$I$33,7,FALSE)</f>
        <v>#REF!</v>
      </c>
      <c r="M241" s="5" t="e">
        <f>VLOOKUP(YEAR(G241),Справочники!$C$3:$D$33,2,FALSE)</f>
        <v>#REF!</v>
      </c>
      <c r="N241" s="5" t="e">
        <f t="shared" si="61"/>
        <v>#REF!</v>
      </c>
      <c r="O241" s="5" t="e">
        <f t="shared" si="62"/>
        <v>#REF!</v>
      </c>
      <c r="P241" s="5" t="e">
        <f t="shared" si="63"/>
        <v>#REF!</v>
      </c>
      <c r="Q241" s="5" t="e">
        <f t="shared" si="53"/>
        <v>#REF!</v>
      </c>
      <c r="R241" s="5" t="e">
        <f t="shared" si="54"/>
        <v>#REF!</v>
      </c>
      <c r="S241" s="5" t="e">
        <f t="shared" si="55"/>
        <v>#REF!</v>
      </c>
      <c r="T241" s="5" t="e">
        <f t="shared" si="56"/>
        <v>#REF!</v>
      </c>
      <c r="U241" s="5" t="e">
        <f t="shared" si="64"/>
        <v>#REF!</v>
      </c>
      <c r="V241" s="5" t="e">
        <f t="shared" si="65"/>
        <v>#REF!</v>
      </c>
      <c r="W241" s="5" t="e">
        <f t="shared" si="66"/>
        <v>#REF!</v>
      </c>
    </row>
    <row r="242" spans="2:23" x14ac:dyDescent="0.25">
      <c r="B242" s="4"/>
      <c r="D242" s="4"/>
      <c r="F242" s="2">
        <v>232</v>
      </c>
      <c r="G242" s="14" t="e">
        <f t="shared" si="57"/>
        <v>#REF!</v>
      </c>
      <c r="H242" s="14" t="e">
        <f t="shared" si="48"/>
        <v>#REF!</v>
      </c>
      <c r="I242" s="9" t="e">
        <f t="shared" si="49"/>
        <v>#REF!</v>
      </c>
      <c r="J242" s="9" t="e">
        <f t="shared" si="50"/>
        <v>#REF!</v>
      </c>
      <c r="K242" s="14" t="e">
        <f t="shared" si="51"/>
        <v>#REF!</v>
      </c>
      <c r="L242" s="9" t="e">
        <f>VLOOKUP(YEAR(G242),Справочники!$C$3:$I$33,7,FALSE)</f>
        <v>#REF!</v>
      </c>
      <c r="M242" s="5" t="e">
        <f>VLOOKUP(YEAR(G242),Справочники!$C$3:$D$33,2,FALSE)</f>
        <v>#REF!</v>
      </c>
      <c r="N242" s="5" t="e">
        <f t="shared" si="61"/>
        <v>#REF!</v>
      </c>
      <c r="O242" s="5" t="e">
        <f t="shared" si="62"/>
        <v>#REF!</v>
      </c>
      <c r="P242" s="5" t="e">
        <f t="shared" si="63"/>
        <v>#REF!</v>
      </c>
      <c r="Q242" s="5" t="e">
        <f t="shared" si="53"/>
        <v>#REF!</v>
      </c>
      <c r="R242" s="5" t="e">
        <f t="shared" si="54"/>
        <v>#REF!</v>
      </c>
      <c r="S242" s="5" t="e">
        <f t="shared" si="55"/>
        <v>#REF!</v>
      </c>
      <c r="T242" s="5" t="e">
        <f t="shared" si="56"/>
        <v>#REF!</v>
      </c>
      <c r="U242" s="5" t="e">
        <f t="shared" si="64"/>
        <v>#REF!</v>
      </c>
      <c r="V242" s="5" t="e">
        <f t="shared" si="65"/>
        <v>#REF!</v>
      </c>
      <c r="W242" s="5" t="e">
        <f t="shared" si="66"/>
        <v>#REF!</v>
      </c>
    </row>
    <row r="243" spans="2:23" x14ac:dyDescent="0.25">
      <c r="B243" s="4"/>
      <c r="D243" s="4"/>
      <c r="F243" s="2">
        <v>233</v>
      </c>
      <c r="G243" s="14" t="e">
        <f t="shared" si="57"/>
        <v>#REF!</v>
      </c>
      <c r="H243" s="14" t="e">
        <f t="shared" si="48"/>
        <v>#REF!</v>
      </c>
      <c r="I243" s="9" t="e">
        <f t="shared" si="49"/>
        <v>#REF!</v>
      </c>
      <c r="J243" s="9" t="e">
        <f t="shared" si="50"/>
        <v>#REF!</v>
      </c>
      <c r="K243" s="14" t="e">
        <f t="shared" si="51"/>
        <v>#REF!</v>
      </c>
      <c r="L243" s="9" t="e">
        <f>VLOOKUP(YEAR(G243),Справочники!$C$3:$I$33,7,FALSE)</f>
        <v>#REF!</v>
      </c>
      <c r="M243" s="5" t="e">
        <f>VLOOKUP(YEAR(G243),Справочники!$C$3:$D$33,2,FALSE)</f>
        <v>#REF!</v>
      </c>
      <c r="N243" s="5" t="e">
        <f t="shared" si="61"/>
        <v>#REF!</v>
      </c>
      <c r="O243" s="5" t="e">
        <f t="shared" si="62"/>
        <v>#REF!</v>
      </c>
      <c r="P243" s="5" t="e">
        <f t="shared" si="63"/>
        <v>#REF!</v>
      </c>
      <c r="Q243" s="5" t="e">
        <f t="shared" si="53"/>
        <v>#REF!</v>
      </c>
      <c r="R243" s="5" t="e">
        <f t="shared" si="54"/>
        <v>#REF!</v>
      </c>
      <c r="S243" s="5" t="e">
        <f t="shared" si="55"/>
        <v>#REF!</v>
      </c>
      <c r="T243" s="5" t="e">
        <f t="shared" si="56"/>
        <v>#REF!</v>
      </c>
      <c r="U243" s="5" t="e">
        <f t="shared" si="64"/>
        <v>#REF!</v>
      </c>
      <c r="V243" s="5" t="e">
        <f t="shared" si="65"/>
        <v>#REF!</v>
      </c>
      <c r="W243" s="5" t="e">
        <f t="shared" si="66"/>
        <v>#REF!</v>
      </c>
    </row>
    <row r="244" spans="2:23" x14ac:dyDescent="0.25">
      <c r="B244" s="4"/>
      <c r="D244" s="4"/>
      <c r="F244" s="2">
        <v>234</v>
      </c>
      <c r="G244" s="14" t="e">
        <f t="shared" si="57"/>
        <v>#REF!</v>
      </c>
      <c r="H244" s="14" t="e">
        <f t="shared" si="48"/>
        <v>#REF!</v>
      </c>
      <c r="I244" s="9" t="e">
        <f t="shared" si="49"/>
        <v>#REF!</v>
      </c>
      <c r="J244" s="9" t="e">
        <f t="shared" si="50"/>
        <v>#REF!</v>
      </c>
      <c r="K244" s="14" t="e">
        <f t="shared" si="51"/>
        <v>#REF!</v>
      </c>
      <c r="L244" s="9" t="e">
        <f>VLOOKUP(YEAR(G244),Справочники!$C$3:$I$33,7,FALSE)</f>
        <v>#REF!</v>
      </c>
      <c r="M244" s="5" t="e">
        <f>VLOOKUP(YEAR(G244),Справочники!$C$3:$D$33,2,FALSE)</f>
        <v>#REF!</v>
      </c>
      <c r="N244" s="5" t="e">
        <f t="shared" si="61"/>
        <v>#REF!</v>
      </c>
      <c r="O244" s="5" t="e">
        <f t="shared" si="62"/>
        <v>#REF!</v>
      </c>
      <c r="P244" s="5" t="e">
        <f t="shared" si="63"/>
        <v>#REF!</v>
      </c>
      <c r="Q244" s="5" t="e">
        <f t="shared" si="53"/>
        <v>#REF!</v>
      </c>
      <c r="R244" s="5" t="e">
        <f t="shared" si="54"/>
        <v>#REF!</v>
      </c>
      <c r="S244" s="5" t="e">
        <f t="shared" si="55"/>
        <v>#REF!</v>
      </c>
      <c r="T244" s="5" t="e">
        <f t="shared" si="56"/>
        <v>#REF!</v>
      </c>
      <c r="U244" s="5" t="e">
        <f t="shared" si="64"/>
        <v>#REF!</v>
      </c>
      <c r="V244" s="5" t="e">
        <f t="shared" si="65"/>
        <v>#REF!</v>
      </c>
      <c r="W244" s="5" t="e">
        <f t="shared" si="66"/>
        <v>#REF!</v>
      </c>
    </row>
    <row r="245" spans="2:23" x14ac:dyDescent="0.25">
      <c r="B245" s="4"/>
      <c r="D245" s="4"/>
      <c r="F245" s="2">
        <v>235</v>
      </c>
      <c r="G245" s="14" t="e">
        <f t="shared" si="57"/>
        <v>#REF!</v>
      </c>
      <c r="H245" s="14" t="e">
        <f t="shared" si="48"/>
        <v>#REF!</v>
      </c>
      <c r="I245" s="9" t="e">
        <f t="shared" si="49"/>
        <v>#REF!</v>
      </c>
      <c r="J245" s="9" t="e">
        <f t="shared" si="50"/>
        <v>#REF!</v>
      </c>
      <c r="K245" s="14" t="e">
        <f t="shared" si="51"/>
        <v>#REF!</v>
      </c>
      <c r="L245" s="9" t="e">
        <f>VLOOKUP(YEAR(G245),Справочники!$C$3:$I$33,7,FALSE)</f>
        <v>#REF!</v>
      </c>
      <c r="M245" s="5" t="e">
        <f>VLOOKUP(YEAR(G245),Справочники!$C$3:$D$33,2,FALSE)</f>
        <v>#REF!</v>
      </c>
      <c r="N245" s="5" t="e">
        <f t="shared" si="61"/>
        <v>#REF!</v>
      </c>
      <c r="O245" s="5" t="e">
        <f t="shared" si="62"/>
        <v>#REF!</v>
      </c>
      <c r="P245" s="5" t="e">
        <f t="shared" si="63"/>
        <v>#REF!</v>
      </c>
      <c r="Q245" s="5" t="e">
        <f t="shared" si="53"/>
        <v>#REF!</v>
      </c>
      <c r="R245" s="5" t="e">
        <f t="shared" si="54"/>
        <v>#REF!</v>
      </c>
      <c r="S245" s="5" t="e">
        <f t="shared" si="55"/>
        <v>#REF!</v>
      </c>
      <c r="T245" s="5" t="e">
        <f t="shared" si="56"/>
        <v>#REF!</v>
      </c>
      <c r="U245" s="5" t="e">
        <f t="shared" si="64"/>
        <v>#REF!</v>
      </c>
      <c r="V245" s="5" t="e">
        <f t="shared" si="65"/>
        <v>#REF!</v>
      </c>
      <c r="W245" s="5" t="e">
        <f t="shared" si="66"/>
        <v>#REF!</v>
      </c>
    </row>
    <row r="246" spans="2:23" x14ac:dyDescent="0.25">
      <c r="B246" s="4"/>
      <c r="D246" s="4"/>
      <c r="F246" s="2">
        <v>236</v>
      </c>
      <c r="G246" s="14" t="e">
        <f t="shared" si="57"/>
        <v>#REF!</v>
      </c>
      <c r="H246" s="14" t="e">
        <f t="shared" si="48"/>
        <v>#REF!</v>
      </c>
      <c r="I246" s="9" t="e">
        <f t="shared" si="49"/>
        <v>#REF!</v>
      </c>
      <c r="J246" s="9" t="e">
        <f t="shared" si="50"/>
        <v>#REF!</v>
      </c>
      <c r="K246" s="14" t="e">
        <f t="shared" si="51"/>
        <v>#REF!</v>
      </c>
      <c r="L246" s="9" t="e">
        <f>VLOOKUP(YEAR(G246),Справочники!$C$3:$I$33,7,FALSE)</f>
        <v>#REF!</v>
      </c>
      <c r="M246" s="5" t="e">
        <f>VLOOKUP(YEAR(G246),Справочники!$C$3:$D$33,2,FALSE)</f>
        <v>#REF!</v>
      </c>
      <c r="N246" s="5" t="e">
        <f t="shared" si="61"/>
        <v>#REF!</v>
      </c>
      <c r="O246" s="5" t="e">
        <f t="shared" si="62"/>
        <v>#REF!</v>
      </c>
      <c r="P246" s="5" t="e">
        <f t="shared" si="63"/>
        <v>#REF!</v>
      </c>
      <c r="Q246" s="5" t="e">
        <f t="shared" si="53"/>
        <v>#REF!</v>
      </c>
      <c r="R246" s="5" t="e">
        <f t="shared" si="54"/>
        <v>#REF!</v>
      </c>
      <c r="S246" s="5" t="e">
        <f t="shared" si="55"/>
        <v>#REF!</v>
      </c>
      <c r="T246" s="5" t="e">
        <f t="shared" si="56"/>
        <v>#REF!</v>
      </c>
      <c r="U246" s="5" t="e">
        <f t="shared" si="64"/>
        <v>#REF!</v>
      </c>
      <c r="V246" s="5" t="e">
        <f t="shared" si="65"/>
        <v>#REF!</v>
      </c>
      <c r="W246" s="5" t="e">
        <f t="shared" si="66"/>
        <v>#REF!</v>
      </c>
    </row>
    <row r="247" spans="2:23" x14ac:dyDescent="0.25">
      <c r="B247" s="4"/>
      <c r="D247" s="4"/>
      <c r="F247" s="2">
        <v>237</v>
      </c>
      <c r="G247" s="14" t="e">
        <f t="shared" si="57"/>
        <v>#REF!</v>
      </c>
      <c r="H247" s="14" t="e">
        <f t="shared" si="48"/>
        <v>#REF!</v>
      </c>
      <c r="I247" s="9" t="e">
        <f t="shared" si="49"/>
        <v>#REF!</v>
      </c>
      <c r="J247" s="9" t="e">
        <f t="shared" si="50"/>
        <v>#REF!</v>
      </c>
      <c r="K247" s="14" t="e">
        <f t="shared" si="51"/>
        <v>#REF!</v>
      </c>
      <c r="L247" s="9" t="e">
        <f>VLOOKUP(YEAR(G247),Справочники!$C$3:$I$33,7,FALSE)</f>
        <v>#REF!</v>
      </c>
      <c r="M247" s="5" t="e">
        <f>VLOOKUP(YEAR(G247),Справочники!$C$3:$D$33,2,FALSE)</f>
        <v>#REF!</v>
      </c>
      <c r="N247" s="5" t="e">
        <f t="shared" si="61"/>
        <v>#REF!</v>
      </c>
      <c r="O247" s="5" t="e">
        <f t="shared" si="62"/>
        <v>#REF!</v>
      </c>
      <c r="P247" s="5" t="e">
        <f t="shared" si="63"/>
        <v>#REF!</v>
      </c>
      <c r="Q247" s="5" t="e">
        <f t="shared" si="53"/>
        <v>#REF!</v>
      </c>
      <c r="R247" s="5" t="e">
        <f t="shared" si="54"/>
        <v>#REF!</v>
      </c>
      <c r="S247" s="5" t="e">
        <f t="shared" si="55"/>
        <v>#REF!</v>
      </c>
      <c r="T247" s="5" t="e">
        <f t="shared" si="56"/>
        <v>#REF!</v>
      </c>
      <c r="U247" s="5" t="e">
        <f t="shared" si="64"/>
        <v>#REF!</v>
      </c>
      <c r="V247" s="5" t="e">
        <f t="shared" si="65"/>
        <v>#REF!</v>
      </c>
      <c r="W247" s="5" t="e">
        <f t="shared" si="66"/>
        <v>#REF!</v>
      </c>
    </row>
    <row r="248" spans="2:23" x14ac:dyDescent="0.25">
      <c r="B248" s="4"/>
      <c r="D248" s="4"/>
      <c r="F248" s="2">
        <v>238</v>
      </c>
      <c r="G248" s="14" t="e">
        <f t="shared" si="57"/>
        <v>#REF!</v>
      </c>
      <c r="H248" s="14" t="e">
        <f t="shared" si="48"/>
        <v>#REF!</v>
      </c>
      <c r="I248" s="9" t="e">
        <f t="shared" si="49"/>
        <v>#REF!</v>
      </c>
      <c r="J248" s="9" t="e">
        <f t="shared" si="50"/>
        <v>#REF!</v>
      </c>
      <c r="K248" s="14" t="e">
        <f t="shared" si="51"/>
        <v>#REF!</v>
      </c>
      <c r="L248" s="9" t="e">
        <f>VLOOKUP(YEAR(G248),Справочники!$C$3:$I$33,7,FALSE)</f>
        <v>#REF!</v>
      </c>
      <c r="M248" s="5" t="e">
        <f>VLOOKUP(YEAR(G248),Справочники!$C$3:$D$33,2,FALSE)</f>
        <v>#REF!</v>
      </c>
      <c r="N248" s="5" t="e">
        <f t="shared" si="61"/>
        <v>#REF!</v>
      </c>
      <c r="O248" s="5" t="e">
        <f t="shared" si="62"/>
        <v>#REF!</v>
      </c>
      <c r="P248" s="5" t="e">
        <f t="shared" si="63"/>
        <v>#REF!</v>
      </c>
      <c r="Q248" s="5" t="e">
        <f t="shared" si="53"/>
        <v>#REF!</v>
      </c>
      <c r="R248" s="5" t="e">
        <f t="shared" si="54"/>
        <v>#REF!</v>
      </c>
      <c r="S248" s="5" t="e">
        <f t="shared" si="55"/>
        <v>#REF!</v>
      </c>
      <c r="T248" s="5" t="e">
        <f t="shared" si="56"/>
        <v>#REF!</v>
      </c>
      <c r="U248" s="5" t="e">
        <f t="shared" si="64"/>
        <v>#REF!</v>
      </c>
      <c r="V248" s="5" t="e">
        <f t="shared" si="65"/>
        <v>#REF!</v>
      </c>
      <c r="W248" s="5" t="e">
        <f t="shared" si="66"/>
        <v>#REF!</v>
      </c>
    </row>
    <row r="249" spans="2:23" x14ac:dyDescent="0.25">
      <c r="B249" s="4"/>
      <c r="D249" s="4"/>
      <c r="F249" s="2">
        <v>239</v>
      </c>
      <c r="G249" s="14" t="e">
        <f t="shared" si="57"/>
        <v>#REF!</v>
      </c>
      <c r="H249" s="14" t="e">
        <f t="shared" si="48"/>
        <v>#REF!</v>
      </c>
      <c r="I249" s="9" t="e">
        <f t="shared" si="49"/>
        <v>#REF!</v>
      </c>
      <c r="J249" s="9" t="e">
        <f t="shared" si="50"/>
        <v>#REF!</v>
      </c>
      <c r="K249" s="14" t="e">
        <f t="shared" si="51"/>
        <v>#REF!</v>
      </c>
      <c r="L249" s="9" t="e">
        <f>VLOOKUP(YEAR(G249),Справочники!$C$3:$I$33,7,FALSE)</f>
        <v>#REF!</v>
      </c>
      <c r="M249" s="5" t="e">
        <f>VLOOKUP(YEAR(G249),Справочники!$C$3:$D$33,2,FALSE)</f>
        <v>#REF!</v>
      </c>
      <c r="N249" s="5" t="e">
        <f t="shared" si="61"/>
        <v>#REF!</v>
      </c>
      <c r="O249" s="5" t="e">
        <f t="shared" si="62"/>
        <v>#REF!</v>
      </c>
      <c r="P249" s="5" t="e">
        <f t="shared" si="63"/>
        <v>#REF!</v>
      </c>
      <c r="Q249" s="5" t="e">
        <f t="shared" si="53"/>
        <v>#REF!</v>
      </c>
      <c r="R249" s="5" t="e">
        <f t="shared" si="54"/>
        <v>#REF!</v>
      </c>
      <c r="S249" s="5" t="e">
        <f t="shared" si="55"/>
        <v>#REF!</v>
      </c>
      <c r="T249" s="5" t="e">
        <f t="shared" si="56"/>
        <v>#REF!</v>
      </c>
      <c r="U249" s="5" t="e">
        <f t="shared" si="64"/>
        <v>#REF!</v>
      </c>
      <c r="V249" s="5" t="e">
        <f t="shared" si="65"/>
        <v>#REF!</v>
      </c>
      <c r="W249" s="5" t="e">
        <f t="shared" si="66"/>
        <v>#REF!</v>
      </c>
    </row>
    <row r="250" spans="2:23" x14ac:dyDescent="0.25">
      <c r="B250" s="4"/>
      <c r="D250" s="4"/>
      <c r="F250" s="2">
        <v>240</v>
      </c>
      <c r="G250" s="14" t="e">
        <f t="shared" si="57"/>
        <v>#REF!</v>
      </c>
      <c r="H250" s="14" t="e">
        <f t="shared" si="48"/>
        <v>#REF!</v>
      </c>
      <c r="I250" s="9" t="e">
        <f t="shared" si="49"/>
        <v>#REF!</v>
      </c>
      <c r="J250" s="9" t="e">
        <f t="shared" si="50"/>
        <v>#REF!</v>
      </c>
      <c r="K250" s="14" t="e">
        <f t="shared" si="51"/>
        <v>#REF!</v>
      </c>
      <c r="L250" s="9" t="e">
        <f>VLOOKUP(YEAR(G250),Справочники!$C$3:$I$33,7,FALSE)</f>
        <v>#REF!</v>
      </c>
      <c r="M250" s="5" t="e">
        <f>VLOOKUP(YEAR(G250),Справочники!$C$3:$D$33,2,FALSE)</f>
        <v>#REF!</v>
      </c>
      <c r="N250" s="5" t="e">
        <f t="shared" si="61"/>
        <v>#REF!</v>
      </c>
      <c r="O250" s="5" t="e">
        <f t="shared" si="62"/>
        <v>#REF!</v>
      </c>
      <c r="P250" s="5" t="e">
        <f t="shared" si="63"/>
        <v>#REF!</v>
      </c>
      <c r="Q250" s="5" t="e">
        <f t="shared" si="53"/>
        <v>#REF!</v>
      </c>
      <c r="R250" s="5" t="e">
        <f t="shared" si="54"/>
        <v>#REF!</v>
      </c>
      <c r="S250" s="5" t="e">
        <f t="shared" si="55"/>
        <v>#REF!</v>
      </c>
      <c r="T250" s="5" t="e">
        <f t="shared" si="56"/>
        <v>#REF!</v>
      </c>
      <c r="U250" s="5" t="e">
        <f t="shared" si="64"/>
        <v>#REF!</v>
      </c>
      <c r="V250" s="5" t="e">
        <f t="shared" si="65"/>
        <v>#REF!</v>
      </c>
      <c r="W250" s="5" t="e">
        <f t="shared" si="66"/>
        <v>#REF!</v>
      </c>
    </row>
    <row r="251" spans="2:23" x14ac:dyDescent="0.25">
      <c r="B251" s="4"/>
      <c r="D251" s="4"/>
      <c r="F251" s="2">
        <v>241</v>
      </c>
      <c r="G251" s="14" t="e">
        <f t="shared" si="57"/>
        <v>#REF!</v>
      </c>
      <c r="H251" s="14" t="e">
        <f t="shared" si="48"/>
        <v>#REF!</v>
      </c>
      <c r="I251" s="9" t="e">
        <f t="shared" si="49"/>
        <v>#REF!</v>
      </c>
      <c r="J251" s="9" t="e">
        <f t="shared" si="50"/>
        <v>#REF!</v>
      </c>
      <c r="K251" s="14" t="e">
        <f t="shared" si="51"/>
        <v>#REF!</v>
      </c>
      <c r="L251" s="9" t="e">
        <f>VLOOKUP(YEAR(G251),Справочники!$C$3:$I$33,7,FALSE)</f>
        <v>#REF!</v>
      </c>
      <c r="M251" s="5" t="e">
        <f>VLOOKUP(YEAR(G251),Справочники!$C$3:$D$33,2,FALSE)</f>
        <v>#REF!</v>
      </c>
      <c r="N251" s="5" t="e">
        <f t="shared" si="61"/>
        <v>#REF!</v>
      </c>
      <c r="O251" s="5" t="e">
        <f t="shared" si="62"/>
        <v>#REF!</v>
      </c>
      <c r="P251" s="5" t="e">
        <f t="shared" si="63"/>
        <v>#REF!</v>
      </c>
      <c r="Q251" s="5" t="e">
        <f t="shared" si="53"/>
        <v>#REF!</v>
      </c>
      <c r="R251" s="5" t="e">
        <f t="shared" si="54"/>
        <v>#REF!</v>
      </c>
      <c r="S251" s="5" t="e">
        <f t="shared" si="55"/>
        <v>#REF!</v>
      </c>
      <c r="T251" s="5" t="e">
        <f t="shared" si="56"/>
        <v>#REF!</v>
      </c>
      <c r="U251" s="5" t="e">
        <f t="shared" si="64"/>
        <v>#REF!</v>
      </c>
      <c r="V251" s="5" t="e">
        <f t="shared" si="65"/>
        <v>#REF!</v>
      </c>
      <c r="W251" s="5" t="e">
        <f t="shared" si="66"/>
        <v>#REF!</v>
      </c>
    </row>
    <row r="252" spans="2:23" x14ac:dyDescent="0.25">
      <c r="B252" s="4"/>
      <c r="D252" s="4"/>
      <c r="F252" s="2">
        <v>242</v>
      </c>
      <c r="G252" s="14" t="e">
        <f t="shared" si="57"/>
        <v>#REF!</v>
      </c>
      <c r="H252" s="14" t="e">
        <f t="shared" si="48"/>
        <v>#REF!</v>
      </c>
      <c r="I252" s="9" t="e">
        <f t="shared" si="49"/>
        <v>#REF!</v>
      </c>
      <c r="J252" s="9" t="e">
        <f t="shared" si="50"/>
        <v>#REF!</v>
      </c>
      <c r="K252" s="14" t="e">
        <f t="shared" si="51"/>
        <v>#REF!</v>
      </c>
      <c r="L252" s="9" t="e">
        <f>VLOOKUP(YEAR(G252),Справочники!$C$3:$I$33,7,FALSE)</f>
        <v>#REF!</v>
      </c>
      <c r="M252" s="5" t="e">
        <f>VLOOKUP(YEAR(G252),Справочники!$C$3:$D$33,2,FALSE)</f>
        <v>#REF!</v>
      </c>
      <c r="N252" s="5" t="e">
        <f t="shared" si="61"/>
        <v>#REF!</v>
      </c>
      <c r="O252" s="5" t="e">
        <f t="shared" si="62"/>
        <v>#REF!</v>
      </c>
      <c r="P252" s="5" t="e">
        <f t="shared" si="63"/>
        <v>#REF!</v>
      </c>
      <c r="Q252" s="5" t="e">
        <f t="shared" si="53"/>
        <v>#REF!</v>
      </c>
      <c r="R252" s="5" t="e">
        <f t="shared" si="54"/>
        <v>#REF!</v>
      </c>
      <c r="S252" s="5" t="e">
        <f t="shared" si="55"/>
        <v>#REF!</v>
      </c>
      <c r="T252" s="5" t="e">
        <f t="shared" si="56"/>
        <v>#REF!</v>
      </c>
      <c r="U252" s="5" t="e">
        <f t="shared" si="64"/>
        <v>#REF!</v>
      </c>
      <c r="V252" s="5" t="e">
        <f t="shared" si="65"/>
        <v>#REF!</v>
      </c>
      <c r="W252" s="5" t="e">
        <f t="shared" si="66"/>
        <v>#REF!</v>
      </c>
    </row>
    <row r="253" spans="2:23" x14ac:dyDescent="0.25">
      <c r="B253" s="4"/>
      <c r="D253" s="4"/>
      <c r="F253" s="2">
        <v>243</v>
      </c>
      <c r="G253" s="14" t="e">
        <f t="shared" si="57"/>
        <v>#REF!</v>
      </c>
      <c r="H253" s="14" t="e">
        <f t="shared" si="48"/>
        <v>#REF!</v>
      </c>
      <c r="I253" s="9" t="e">
        <f t="shared" si="49"/>
        <v>#REF!</v>
      </c>
      <c r="J253" s="9" t="e">
        <f t="shared" si="50"/>
        <v>#REF!</v>
      </c>
      <c r="K253" s="14" t="e">
        <f t="shared" si="51"/>
        <v>#REF!</v>
      </c>
      <c r="L253" s="9" t="e">
        <f>VLOOKUP(YEAR(G253),Справочники!$C$3:$I$33,7,FALSE)</f>
        <v>#REF!</v>
      </c>
      <c r="M253" s="5" t="e">
        <f>VLOOKUP(YEAR(G253),Справочники!$C$3:$D$33,2,FALSE)</f>
        <v>#REF!</v>
      </c>
      <c r="N253" s="5" t="e">
        <f t="shared" si="61"/>
        <v>#REF!</v>
      </c>
      <c r="O253" s="5" t="e">
        <f t="shared" si="62"/>
        <v>#REF!</v>
      </c>
      <c r="P253" s="5" t="e">
        <f t="shared" si="63"/>
        <v>#REF!</v>
      </c>
      <c r="Q253" s="5" t="e">
        <f t="shared" si="53"/>
        <v>#REF!</v>
      </c>
      <c r="R253" s="5" t="e">
        <f t="shared" si="54"/>
        <v>#REF!</v>
      </c>
      <c r="S253" s="5" t="e">
        <f t="shared" si="55"/>
        <v>#REF!</v>
      </c>
      <c r="T253" s="5" t="e">
        <f t="shared" si="56"/>
        <v>#REF!</v>
      </c>
      <c r="U253" s="5" t="e">
        <f t="shared" si="64"/>
        <v>#REF!</v>
      </c>
      <c r="V253" s="5" t="e">
        <f t="shared" si="65"/>
        <v>#REF!</v>
      </c>
      <c r="W253" s="5" t="e">
        <f t="shared" si="66"/>
        <v>#REF!</v>
      </c>
    </row>
    <row r="254" spans="2:23" x14ac:dyDescent="0.25">
      <c r="B254" s="4"/>
      <c r="D254" s="4"/>
      <c r="F254" s="2">
        <v>244</v>
      </c>
      <c r="G254" s="14" t="e">
        <f t="shared" si="57"/>
        <v>#REF!</v>
      </c>
      <c r="H254" s="14" t="e">
        <f t="shared" si="48"/>
        <v>#REF!</v>
      </c>
      <c r="I254" s="9" t="e">
        <f t="shared" si="49"/>
        <v>#REF!</v>
      </c>
      <c r="J254" s="9" t="e">
        <f t="shared" si="50"/>
        <v>#REF!</v>
      </c>
      <c r="K254" s="14" t="e">
        <f t="shared" si="51"/>
        <v>#REF!</v>
      </c>
      <c r="L254" s="9" t="e">
        <f>VLOOKUP(YEAR(G254),Справочники!$C$3:$I$33,7,FALSE)</f>
        <v>#REF!</v>
      </c>
      <c r="M254" s="5" t="e">
        <f>VLOOKUP(YEAR(G254),Справочники!$C$3:$D$33,2,FALSE)</f>
        <v>#REF!</v>
      </c>
      <c r="N254" s="5" t="e">
        <f t="shared" si="61"/>
        <v>#REF!</v>
      </c>
      <c r="O254" s="5" t="e">
        <f t="shared" si="62"/>
        <v>#REF!</v>
      </c>
      <c r="P254" s="5" t="e">
        <f t="shared" si="63"/>
        <v>#REF!</v>
      </c>
      <c r="Q254" s="5" t="e">
        <f t="shared" si="53"/>
        <v>#REF!</v>
      </c>
      <c r="R254" s="5" t="e">
        <f t="shared" si="54"/>
        <v>#REF!</v>
      </c>
      <c r="S254" s="5" t="e">
        <f t="shared" si="55"/>
        <v>#REF!</v>
      </c>
      <c r="T254" s="5" t="e">
        <f t="shared" si="56"/>
        <v>#REF!</v>
      </c>
      <c r="U254" s="5" t="e">
        <f t="shared" si="64"/>
        <v>#REF!</v>
      </c>
      <c r="V254" s="5" t="e">
        <f t="shared" si="65"/>
        <v>#REF!</v>
      </c>
      <c r="W254" s="5" t="e">
        <f t="shared" si="66"/>
        <v>#REF!</v>
      </c>
    </row>
    <row r="255" spans="2:23" x14ac:dyDescent="0.25">
      <c r="B255" s="4"/>
      <c r="D255" s="4"/>
      <c r="F255" s="2">
        <v>245</v>
      </c>
      <c r="G255" s="14" t="e">
        <f t="shared" si="57"/>
        <v>#REF!</v>
      </c>
      <c r="H255" s="14" t="e">
        <f t="shared" si="48"/>
        <v>#REF!</v>
      </c>
      <c r="I255" s="9" t="e">
        <f t="shared" si="49"/>
        <v>#REF!</v>
      </c>
      <c r="J255" s="9" t="e">
        <f t="shared" si="50"/>
        <v>#REF!</v>
      </c>
      <c r="K255" s="14" t="e">
        <f t="shared" si="51"/>
        <v>#REF!</v>
      </c>
      <c r="L255" s="9" t="e">
        <f>VLOOKUP(YEAR(G255),Справочники!$C$3:$I$33,7,FALSE)</f>
        <v>#REF!</v>
      </c>
      <c r="M255" s="5" t="e">
        <f>VLOOKUP(YEAR(G255),Справочники!$C$3:$D$33,2,FALSE)</f>
        <v>#REF!</v>
      </c>
      <c r="N255" s="5" t="e">
        <f t="shared" si="61"/>
        <v>#REF!</v>
      </c>
      <c r="O255" s="5" t="e">
        <f t="shared" si="62"/>
        <v>#REF!</v>
      </c>
      <c r="P255" s="5" t="e">
        <f t="shared" si="63"/>
        <v>#REF!</v>
      </c>
      <c r="Q255" s="5" t="e">
        <f t="shared" si="53"/>
        <v>#REF!</v>
      </c>
      <c r="R255" s="5" t="e">
        <f t="shared" si="54"/>
        <v>#REF!</v>
      </c>
      <c r="S255" s="5" t="e">
        <f t="shared" si="55"/>
        <v>#REF!</v>
      </c>
      <c r="T255" s="5" t="e">
        <f t="shared" si="56"/>
        <v>#REF!</v>
      </c>
      <c r="U255" s="5" t="e">
        <f t="shared" si="64"/>
        <v>#REF!</v>
      </c>
      <c r="V255" s="5" t="e">
        <f t="shared" si="65"/>
        <v>#REF!</v>
      </c>
      <c r="W255" s="5" t="e">
        <f t="shared" si="66"/>
        <v>#REF!</v>
      </c>
    </row>
    <row r="256" spans="2:23" x14ac:dyDescent="0.25">
      <c r="B256" s="4"/>
      <c r="D256" s="4"/>
      <c r="F256" s="2">
        <v>246</v>
      </c>
      <c r="G256" s="14" t="e">
        <f t="shared" si="57"/>
        <v>#REF!</v>
      </c>
      <c r="H256" s="14" t="e">
        <f t="shared" si="48"/>
        <v>#REF!</v>
      </c>
      <c r="I256" s="9" t="e">
        <f t="shared" si="49"/>
        <v>#REF!</v>
      </c>
      <c r="J256" s="9" t="e">
        <f t="shared" si="50"/>
        <v>#REF!</v>
      </c>
      <c r="K256" s="14" t="e">
        <f t="shared" si="51"/>
        <v>#REF!</v>
      </c>
      <c r="L256" s="9" t="e">
        <f>VLOOKUP(YEAR(G256),Справочники!$C$3:$I$33,7,FALSE)</f>
        <v>#REF!</v>
      </c>
      <c r="M256" s="5" t="e">
        <f>VLOOKUP(YEAR(G256),Справочники!$C$3:$D$33,2,FALSE)</f>
        <v>#REF!</v>
      </c>
      <c r="N256" s="5" t="e">
        <f t="shared" si="61"/>
        <v>#REF!</v>
      </c>
      <c r="O256" s="5" t="e">
        <f t="shared" si="62"/>
        <v>#REF!</v>
      </c>
      <c r="P256" s="5" t="e">
        <f t="shared" si="63"/>
        <v>#REF!</v>
      </c>
      <c r="Q256" s="5" t="e">
        <f t="shared" si="53"/>
        <v>#REF!</v>
      </c>
      <c r="R256" s="5" t="e">
        <f t="shared" si="54"/>
        <v>#REF!</v>
      </c>
      <c r="S256" s="5" t="e">
        <f t="shared" si="55"/>
        <v>#REF!</v>
      </c>
      <c r="T256" s="5" t="e">
        <f t="shared" si="56"/>
        <v>#REF!</v>
      </c>
      <c r="U256" s="5" t="e">
        <f t="shared" si="64"/>
        <v>#REF!</v>
      </c>
      <c r="V256" s="5" t="e">
        <f t="shared" si="65"/>
        <v>#REF!</v>
      </c>
      <c r="W256" s="5" t="e">
        <f t="shared" si="66"/>
        <v>#REF!</v>
      </c>
    </row>
    <row r="257" spans="2:23" x14ac:dyDescent="0.25">
      <c r="B257" s="4"/>
      <c r="D257" s="4"/>
      <c r="F257" s="2">
        <v>247</v>
      </c>
      <c r="G257" s="14" t="e">
        <f t="shared" si="57"/>
        <v>#REF!</v>
      </c>
      <c r="H257" s="14" t="e">
        <f t="shared" si="48"/>
        <v>#REF!</v>
      </c>
      <c r="I257" s="9" t="e">
        <f t="shared" si="49"/>
        <v>#REF!</v>
      </c>
      <c r="J257" s="9" t="e">
        <f t="shared" si="50"/>
        <v>#REF!</v>
      </c>
      <c r="K257" s="14" t="e">
        <f t="shared" si="51"/>
        <v>#REF!</v>
      </c>
      <c r="L257" s="9" t="e">
        <f>VLOOKUP(YEAR(G257),Справочники!$C$3:$I$33,7,FALSE)</f>
        <v>#REF!</v>
      </c>
      <c r="M257" s="5" t="e">
        <f>VLOOKUP(YEAR(G257),Справочники!$C$3:$D$33,2,FALSE)</f>
        <v>#REF!</v>
      </c>
      <c r="N257" s="5" t="e">
        <f t="shared" si="61"/>
        <v>#REF!</v>
      </c>
      <c r="O257" s="5" t="e">
        <f t="shared" si="62"/>
        <v>#REF!</v>
      </c>
      <c r="P257" s="5" t="e">
        <f t="shared" si="63"/>
        <v>#REF!</v>
      </c>
      <c r="Q257" s="5" t="e">
        <f t="shared" si="53"/>
        <v>#REF!</v>
      </c>
      <c r="R257" s="5" t="e">
        <f t="shared" si="54"/>
        <v>#REF!</v>
      </c>
      <c r="S257" s="5" t="e">
        <f t="shared" si="55"/>
        <v>#REF!</v>
      </c>
      <c r="T257" s="5" t="e">
        <f t="shared" si="56"/>
        <v>#REF!</v>
      </c>
      <c r="U257" s="5" t="e">
        <f t="shared" si="64"/>
        <v>#REF!</v>
      </c>
      <c r="V257" s="5" t="e">
        <f t="shared" si="65"/>
        <v>#REF!</v>
      </c>
      <c r="W257" s="5" t="e">
        <f t="shared" si="66"/>
        <v>#REF!</v>
      </c>
    </row>
    <row r="258" spans="2:23" x14ac:dyDescent="0.25">
      <c r="B258" s="4"/>
      <c r="D258" s="4"/>
      <c r="F258" s="2">
        <v>248</v>
      </c>
      <c r="G258" s="14" t="e">
        <f t="shared" si="57"/>
        <v>#REF!</v>
      </c>
      <c r="H258" s="14" t="e">
        <f t="shared" si="48"/>
        <v>#REF!</v>
      </c>
      <c r="I258" s="9" t="e">
        <f t="shared" si="49"/>
        <v>#REF!</v>
      </c>
      <c r="J258" s="9" t="e">
        <f t="shared" si="50"/>
        <v>#REF!</v>
      </c>
      <c r="K258" s="14" t="e">
        <f t="shared" si="51"/>
        <v>#REF!</v>
      </c>
      <c r="L258" s="9" t="e">
        <f>VLOOKUP(YEAR(G258),Справочники!$C$3:$I$33,7,FALSE)</f>
        <v>#REF!</v>
      </c>
      <c r="M258" s="5" t="e">
        <f>VLOOKUP(YEAR(G258),Справочники!$C$3:$D$33,2,FALSE)</f>
        <v>#REF!</v>
      </c>
      <c r="N258" s="5" t="e">
        <f t="shared" si="61"/>
        <v>#REF!</v>
      </c>
      <c r="O258" s="5" t="e">
        <f t="shared" si="62"/>
        <v>#REF!</v>
      </c>
      <c r="P258" s="5" t="e">
        <f t="shared" si="63"/>
        <v>#REF!</v>
      </c>
      <c r="Q258" s="5" t="e">
        <f t="shared" si="53"/>
        <v>#REF!</v>
      </c>
      <c r="R258" s="5" t="e">
        <f t="shared" si="54"/>
        <v>#REF!</v>
      </c>
      <c r="S258" s="5" t="e">
        <f t="shared" si="55"/>
        <v>#REF!</v>
      </c>
      <c r="T258" s="5" t="e">
        <f t="shared" si="56"/>
        <v>#REF!</v>
      </c>
      <c r="U258" s="5" t="e">
        <f t="shared" si="64"/>
        <v>#REF!</v>
      </c>
      <c r="V258" s="5" t="e">
        <f t="shared" si="65"/>
        <v>#REF!</v>
      </c>
      <c r="W258" s="5" t="e">
        <f t="shared" si="66"/>
        <v>#REF!</v>
      </c>
    </row>
    <row r="259" spans="2:23" x14ac:dyDescent="0.25">
      <c r="B259" s="4"/>
      <c r="D259" s="4"/>
      <c r="F259" s="2">
        <v>249</v>
      </c>
      <c r="G259" s="14" t="e">
        <f t="shared" si="57"/>
        <v>#REF!</v>
      </c>
      <c r="H259" s="14" t="e">
        <f t="shared" si="48"/>
        <v>#REF!</v>
      </c>
      <c r="I259" s="9" t="e">
        <f t="shared" si="49"/>
        <v>#REF!</v>
      </c>
      <c r="J259" s="9" t="e">
        <f t="shared" si="50"/>
        <v>#REF!</v>
      </c>
      <c r="K259" s="14" t="e">
        <f t="shared" si="51"/>
        <v>#REF!</v>
      </c>
      <c r="L259" s="9" t="e">
        <f>VLOOKUP(YEAR(G259),Справочники!$C$3:$I$33,7,FALSE)</f>
        <v>#REF!</v>
      </c>
      <c r="M259" s="5" t="e">
        <f>VLOOKUP(YEAR(G259),Справочники!$C$3:$D$33,2,FALSE)</f>
        <v>#REF!</v>
      </c>
      <c r="N259" s="5" t="e">
        <f t="shared" si="61"/>
        <v>#REF!</v>
      </c>
      <c r="O259" s="5" t="e">
        <f t="shared" si="62"/>
        <v>#REF!</v>
      </c>
      <c r="P259" s="5" t="e">
        <f t="shared" si="63"/>
        <v>#REF!</v>
      </c>
      <c r="Q259" s="5" t="e">
        <f t="shared" si="53"/>
        <v>#REF!</v>
      </c>
      <c r="R259" s="5" t="e">
        <f t="shared" si="54"/>
        <v>#REF!</v>
      </c>
      <c r="S259" s="5" t="e">
        <f t="shared" si="55"/>
        <v>#REF!</v>
      </c>
      <c r="T259" s="5" t="e">
        <f t="shared" si="56"/>
        <v>#REF!</v>
      </c>
      <c r="U259" s="5" t="e">
        <f t="shared" si="64"/>
        <v>#REF!</v>
      </c>
      <c r="V259" s="5" t="e">
        <f t="shared" si="65"/>
        <v>#REF!</v>
      </c>
      <c r="W259" s="5" t="e">
        <f t="shared" si="66"/>
        <v>#REF!</v>
      </c>
    </row>
    <row r="260" spans="2:23" x14ac:dyDescent="0.25">
      <c r="B260" s="4"/>
      <c r="D260" s="4"/>
      <c r="F260" s="2">
        <v>250</v>
      </c>
      <c r="G260" s="14" t="e">
        <f t="shared" si="57"/>
        <v>#REF!</v>
      </c>
      <c r="H260" s="14" t="e">
        <f t="shared" si="48"/>
        <v>#REF!</v>
      </c>
      <c r="I260" s="9" t="e">
        <f t="shared" si="49"/>
        <v>#REF!</v>
      </c>
      <c r="J260" s="9" t="e">
        <f t="shared" si="50"/>
        <v>#REF!</v>
      </c>
      <c r="K260" s="14" t="e">
        <f t="shared" si="51"/>
        <v>#REF!</v>
      </c>
      <c r="L260" s="9" t="e">
        <f>VLOOKUP(YEAR(G260),Справочники!$C$3:$I$33,7,FALSE)</f>
        <v>#REF!</v>
      </c>
      <c r="M260" s="5" t="e">
        <f>VLOOKUP(YEAR(G260),Справочники!$C$3:$D$33,2,FALSE)</f>
        <v>#REF!</v>
      </c>
      <c r="N260" s="5" t="e">
        <f t="shared" si="61"/>
        <v>#REF!</v>
      </c>
      <c r="O260" s="5" t="e">
        <f t="shared" si="62"/>
        <v>#REF!</v>
      </c>
      <c r="P260" s="5" t="e">
        <f t="shared" si="63"/>
        <v>#REF!</v>
      </c>
      <c r="Q260" s="5" t="e">
        <f t="shared" si="53"/>
        <v>#REF!</v>
      </c>
      <c r="R260" s="5" t="e">
        <f t="shared" si="54"/>
        <v>#REF!</v>
      </c>
      <c r="S260" s="5" t="e">
        <f t="shared" si="55"/>
        <v>#REF!</v>
      </c>
      <c r="T260" s="5" t="e">
        <f t="shared" si="56"/>
        <v>#REF!</v>
      </c>
      <c r="U260" s="5" t="e">
        <f t="shared" si="64"/>
        <v>#REF!</v>
      </c>
      <c r="V260" s="5" t="e">
        <f t="shared" si="65"/>
        <v>#REF!</v>
      </c>
      <c r="W260" s="5" t="e">
        <f t="shared" si="66"/>
        <v>#REF!</v>
      </c>
    </row>
    <row r="261" spans="2:23" x14ac:dyDescent="0.25">
      <c r="B261" s="4"/>
      <c r="D261" s="4"/>
      <c r="F261" s="2">
        <v>251</v>
      </c>
      <c r="G261" s="14" t="e">
        <f t="shared" si="57"/>
        <v>#REF!</v>
      </c>
      <c r="H261" s="14" t="e">
        <f t="shared" si="48"/>
        <v>#REF!</v>
      </c>
      <c r="I261" s="9" t="e">
        <f t="shared" si="49"/>
        <v>#REF!</v>
      </c>
      <c r="J261" s="9" t="e">
        <f t="shared" si="50"/>
        <v>#REF!</v>
      </c>
      <c r="K261" s="14" t="e">
        <f t="shared" si="51"/>
        <v>#REF!</v>
      </c>
      <c r="L261" s="9" t="e">
        <f>VLOOKUP(YEAR(G261),Справочники!$C$3:$I$33,7,FALSE)</f>
        <v>#REF!</v>
      </c>
      <c r="M261" s="5" t="e">
        <f>VLOOKUP(YEAR(G261),Справочники!$C$3:$D$33,2,FALSE)</f>
        <v>#REF!</v>
      </c>
      <c r="N261" s="5" t="e">
        <f t="shared" si="61"/>
        <v>#REF!</v>
      </c>
      <c r="O261" s="5" t="e">
        <f t="shared" si="62"/>
        <v>#REF!</v>
      </c>
      <c r="P261" s="5" t="e">
        <f t="shared" si="63"/>
        <v>#REF!</v>
      </c>
      <c r="Q261" s="5" t="e">
        <f t="shared" si="53"/>
        <v>#REF!</v>
      </c>
      <c r="R261" s="5" t="e">
        <f t="shared" si="54"/>
        <v>#REF!</v>
      </c>
      <c r="S261" s="5" t="e">
        <f t="shared" si="55"/>
        <v>#REF!</v>
      </c>
      <c r="T261" s="5" t="e">
        <f t="shared" si="56"/>
        <v>#REF!</v>
      </c>
      <c r="U261" s="5" t="e">
        <f t="shared" si="64"/>
        <v>#REF!</v>
      </c>
      <c r="V261" s="5" t="e">
        <f t="shared" si="65"/>
        <v>#REF!</v>
      </c>
      <c r="W261" s="5" t="e">
        <f t="shared" si="66"/>
        <v>#REF!</v>
      </c>
    </row>
    <row r="262" spans="2:23" x14ac:dyDescent="0.25">
      <c r="B262" s="4"/>
      <c r="D262" s="4"/>
      <c r="F262" s="2">
        <v>252</v>
      </c>
      <c r="G262" s="14" t="e">
        <f t="shared" si="57"/>
        <v>#REF!</v>
      </c>
      <c r="H262" s="14" t="e">
        <f t="shared" si="48"/>
        <v>#REF!</v>
      </c>
      <c r="I262" s="9" t="e">
        <f t="shared" si="49"/>
        <v>#REF!</v>
      </c>
      <c r="J262" s="9" t="e">
        <f t="shared" si="50"/>
        <v>#REF!</v>
      </c>
      <c r="K262" s="14" t="e">
        <f t="shared" si="51"/>
        <v>#REF!</v>
      </c>
      <c r="L262" s="9" t="e">
        <f>VLOOKUP(YEAR(G262),Справочники!$C$3:$I$33,7,FALSE)</f>
        <v>#REF!</v>
      </c>
      <c r="M262" s="5" t="e">
        <f>VLOOKUP(YEAR(G262),Справочники!$C$3:$D$33,2,FALSE)</f>
        <v>#REF!</v>
      </c>
      <c r="N262" s="5" t="e">
        <f t="shared" si="61"/>
        <v>#REF!</v>
      </c>
      <c r="O262" s="5" t="e">
        <f t="shared" si="62"/>
        <v>#REF!</v>
      </c>
      <c r="P262" s="5" t="e">
        <f t="shared" si="63"/>
        <v>#REF!</v>
      </c>
      <c r="Q262" s="5" t="e">
        <f t="shared" si="53"/>
        <v>#REF!</v>
      </c>
      <c r="R262" s="5" t="e">
        <f t="shared" si="54"/>
        <v>#REF!</v>
      </c>
      <c r="S262" s="5" t="e">
        <f t="shared" si="55"/>
        <v>#REF!</v>
      </c>
      <c r="T262" s="5" t="e">
        <f t="shared" si="56"/>
        <v>#REF!</v>
      </c>
      <c r="U262" s="5" t="e">
        <f t="shared" si="64"/>
        <v>#REF!</v>
      </c>
      <c r="V262" s="5" t="e">
        <f t="shared" si="65"/>
        <v>#REF!</v>
      </c>
      <c r="W262" s="5" t="e">
        <f t="shared" si="66"/>
        <v>#REF!</v>
      </c>
    </row>
    <row r="263" spans="2:23" x14ac:dyDescent="0.25">
      <c r="F263" s="2">
        <v>253</v>
      </c>
      <c r="G263" s="14" t="e">
        <f t="shared" si="57"/>
        <v>#REF!</v>
      </c>
      <c r="H263" s="14" t="e">
        <f t="shared" si="48"/>
        <v>#REF!</v>
      </c>
      <c r="I263" s="9" t="e">
        <f t="shared" si="49"/>
        <v>#REF!</v>
      </c>
      <c r="J263" s="9" t="e">
        <f t="shared" si="50"/>
        <v>#REF!</v>
      </c>
      <c r="K263" s="14" t="e">
        <f t="shared" si="51"/>
        <v>#REF!</v>
      </c>
      <c r="L263" s="9" t="e">
        <f>VLOOKUP(YEAR(G263),Справочники!$C$3:$I$33,7,FALSE)</f>
        <v>#REF!</v>
      </c>
      <c r="M263" s="5" t="e">
        <f>VLOOKUP(YEAR(G263),Справочники!$C$3:$D$33,2,FALSE)</f>
        <v>#REF!</v>
      </c>
      <c r="N263" s="5" t="e">
        <f t="shared" ref="N263:N326" si="67">O263+P263</f>
        <v>#REF!</v>
      </c>
      <c r="O263" s="5" t="e">
        <f t="shared" ref="O263:O326" si="68">V262</f>
        <v>#REF!</v>
      </c>
      <c r="P263" s="5" t="e">
        <f t="shared" ref="P263:P326" si="69">W262</f>
        <v>#REF!</v>
      </c>
      <c r="Q263" s="5" t="e">
        <f t="shared" si="53"/>
        <v>#REF!</v>
      </c>
      <c r="R263" s="5" t="e">
        <f t="shared" si="54"/>
        <v>#REF!</v>
      </c>
      <c r="S263" s="5" t="e">
        <f t="shared" si="55"/>
        <v>#REF!</v>
      </c>
      <c r="T263" s="5" t="e">
        <f t="shared" si="56"/>
        <v>#REF!</v>
      </c>
      <c r="U263" s="5" t="e">
        <f t="shared" ref="U263:U326" si="70">MAX(Q263-S263,0)</f>
        <v>#REF!</v>
      </c>
      <c r="V263" s="5" t="e">
        <f t="shared" ref="V263:V326" si="71">O263-R263</f>
        <v>#REF!</v>
      </c>
      <c r="W263" s="5" t="e">
        <f t="shared" ref="W263:W326" si="72">P263+U263-T263</f>
        <v>#REF!</v>
      </c>
    </row>
    <row r="264" spans="2:23" x14ac:dyDescent="0.25">
      <c r="F264" s="2">
        <v>254</v>
      </c>
      <c r="G264" s="14" t="e">
        <f t="shared" si="57"/>
        <v>#REF!</v>
      </c>
      <c r="H264" s="14" t="e">
        <f t="shared" si="48"/>
        <v>#REF!</v>
      </c>
      <c r="I264" s="9" t="e">
        <f t="shared" si="49"/>
        <v>#REF!</v>
      </c>
      <c r="J264" s="9" t="e">
        <f t="shared" si="50"/>
        <v>#REF!</v>
      </c>
      <c r="K264" s="14" t="e">
        <f t="shared" si="51"/>
        <v>#REF!</v>
      </c>
      <c r="L264" s="9" t="e">
        <f>VLOOKUP(YEAR(G264),Справочники!$C$3:$I$33,7,FALSE)</f>
        <v>#REF!</v>
      </c>
      <c r="M264" s="5" t="e">
        <f>VLOOKUP(YEAR(G264),Справочники!$C$3:$D$33,2,FALSE)</f>
        <v>#REF!</v>
      </c>
      <c r="N264" s="5" t="e">
        <f t="shared" si="67"/>
        <v>#REF!</v>
      </c>
      <c r="O264" s="5" t="e">
        <f t="shared" si="68"/>
        <v>#REF!</v>
      </c>
      <c r="P264" s="5" t="e">
        <f t="shared" si="69"/>
        <v>#REF!</v>
      </c>
      <c r="Q264" s="5" t="e">
        <f t="shared" si="53"/>
        <v>#REF!</v>
      </c>
      <c r="R264" s="5" t="e">
        <f t="shared" si="54"/>
        <v>#REF!</v>
      </c>
      <c r="S264" s="5" t="e">
        <f t="shared" si="55"/>
        <v>#REF!</v>
      </c>
      <c r="T264" s="5" t="e">
        <f t="shared" si="56"/>
        <v>#REF!</v>
      </c>
      <c r="U264" s="5" t="e">
        <f t="shared" si="70"/>
        <v>#REF!</v>
      </c>
      <c r="V264" s="5" t="e">
        <f t="shared" si="71"/>
        <v>#REF!</v>
      </c>
      <c r="W264" s="5" t="e">
        <f t="shared" si="72"/>
        <v>#REF!</v>
      </c>
    </row>
    <row r="265" spans="2:23" x14ac:dyDescent="0.25">
      <c r="F265" s="2">
        <v>255</v>
      </c>
      <c r="G265" s="14" t="e">
        <f t="shared" si="57"/>
        <v>#REF!</v>
      </c>
      <c r="H265" s="14" t="e">
        <f t="shared" si="48"/>
        <v>#REF!</v>
      </c>
      <c r="I265" s="9" t="e">
        <f t="shared" si="49"/>
        <v>#REF!</v>
      </c>
      <c r="J265" s="9" t="e">
        <f t="shared" si="50"/>
        <v>#REF!</v>
      </c>
      <c r="K265" s="14" t="e">
        <f t="shared" si="51"/>
        <v>#REF!</v>
      </c>
      <c r="L265" s="9" t="e">
        <f>VLOOKUP(YEAR(G265),Справочники!$C$3:$I$33,7,FALSE)</f>
        <v>#REF!</v>
      </c>
      <c r="M265" s="5" t="e">
        <f>VLOOKUP(YEAR(G265),Справочники!$C$3:$D$33,2,FALSE)</f>
        <v>#REF!</v>
      </c>
      <c r="N265" s="5" t="e">
        <f t="shared" si="67"/>
        <v>#REF!</v>
      </c>
      <c r="O265" s="5" t="e">
        <f t="shared" si="68"/>
        <v>#REF!</v>
      </c>
      <c r="P265" s="5" t="e">
        <f t="shared" si="69"/>
        <v>#REF!</v>
      </c>
      <c r="Q265" s="5" t="e">
        <f t="shared" si="53"/>
        <v>#REF!</v>
      </c>
      <c r="R265" s="5" t="e">
        <f t="shared" si="54"/>
        <v>#REF!</v>
      </c>
      <c r="S265" s="5" t="e">
        <f t="shared" si="55"/>
        <v>#REF!</v>
      </c>
      <c r="T265" s="5" t="e">
        <f t="shared" si="56"/>
        <v>#REF!</v>
      </c>
      <c r="U265" s="5" t="e">
        <f t="shared" si="70"/>
        <v>#REF!</v>
      </c>
      <c r="V265" s="5" t="e">
        <f t="shared" si="71"/>
        <v>#REF!</v>
      </c>
      <c r="W265" s="5" t="e">
        <f t="shared" si="72"/>
        <v>#REF!</v>
      </c>
    </row>
    <row r="266" spans="2:23" x14ac:dyDescent="0.25">
      <c r="F266" s="2">
        <v>256</v>
      </c>
      <c r="G266" s="14" t="e">
        <f t="shared" si="57"/>
        <v>#REF!</v>
      </c>
      <c r="H266" s="14" t="e">
        <f t="shared" si="48"/>
        <v>#REF!</v>
      </c>
      <c r="I266" s="9" t="e">
        <f t="shared" si="49"/>
        <v>#REF!</v>
      </c>
      <c r="J266" s="9" t="e">
        <f t="shared" si="50"/>
        <v>#REF!</v>
      </c>
      <c r="K266" s="14" t="e">
        <f t="shared" si="51"/>
        <v>#REF!</v>
      </c>
      <c r="L266" s="9" t="e">
        <f>VLOOKUP(YEAR(G266),Справочники!$C$3:$I$33,7,FALSE)</f>
        <v>#REF!</v>
      </c>
      <c r="M266" s="5" t="e">
        <f>VLOOKUP(YEAR(G266),Справочники!$C$3:$D$33,2,FALSE)</f>
        <v>#REF!</v>
      </c>
      <c r="N266" s="5" t="e">
        <f t="shared" si="67"/>
        <v>#REF!</v>
      </c>
      <c r="O266" s="5" t="e">
        <f t="shared" si="68"/>
        <v>#REF!</v>
      </c>
      <c r="P266" s="5" t="e">
        <f t="shared" si="69"/>
        <v>#REF!</v>
      </c>
      <c r="Q266" s="5" t="e">
        <f t="shared" si="53"/>
        <v>#REF!</v>
      </c>
      <c r="R266" s="5" t="e">
        <f t="shared" si="54"/>
        <v>#REF!</v>
      </c>
      <c r="S266" s="5" t="e">
        <f t="shared" si="55"/>
        <v>#REF!</v>
      </c>
      <c r="T266" s="5" t="e">
        <f t="shared" si="56"/>
        <v>#REF!</v>
      </c>
      <c r="U266" s="5" t="e">
        <f t="shared" si="70"/>
        <v>#REF!</v>
      </c>
      <c r="V266" s="5" t="e">
        <f t="shared" si="71"/>
        <v>#REF!</v>
      </c>
      <c r="W266" s="5" t="e">
        <f t="shared" si="72"/>
        <v>#REF!</v>
      </c>
    </row>
    <row r="267" spans="2:23" x14ac:dyDescent="0.25">
      <c r="F267" s="2">
        <v>257</v>
      </c>
      <c r="G267" s="14" t="e">
        <f t="shared" si="57"/>
        <v>#REF!</v>
      </c>
      <c r="H267" s="14" t="e">
        <f t="shared" si="48"/>
        <v>#REF!</v>
      </c>
      <c r="I267" s="9" t="e">
        <f t="shared" si="49"/>
        <v>#REF!</v>
      </c>
      <c r="J267" s="9" t="e">
        <f t="shared" si="50"/>
        <v>#REF!</v>
      </c>
      <c r="K267" s="14" t="e">
        <f t="shared" si="51"/>
        <v>#REF!</v>
      </c>
      <c r="L267" s="9" t="e">
        <f>VLOOKUP(YEAR(G267),Справочники!$C$3:$I$33,7,FALSE)</f>
        <v>#REF!</v>
      </c>
      <c r="M267" s="5" t="e">
        <f>VLOOKUP(YEAR(G267),Справочники!$C$3:$D$33,2,FALSE)</f>
        <v>#REF!</v>
      </c>
      <c r="N267" s="5" t="e">
        <f t="shared" si="67"/>
        <v>#REF!</v>
      </c>
      <c r="O267" s="5" t="e">
        <f t="shared" si="68"/>
        <v>#REF!</v>
      </c>
      <c r="P267" s="5" t="e">
        <f t="shared" si="69"/>
        <v>#REF!</v>
      </c>
      <c r="Q267" s="5" t="e">
        <f t="shared" si="53"/>
        <v>#REF!</v>
      </c>
      <c r="R267" s="5" t="e">
        <f t="shared" si="54"/>
        <v>#REF!</v>
      </c>
      <c r="S267" s="5" t="e">
        <f t="shared" si="55"/>
        <v>#REF!</v>
      </c>
      <c r="T267" s="5" t="e">
        <f t="shared" si="56"/>
        <v>#REF!</v>
      </c>
      <c r="U267" s="5" t="e">
        <f t="shared" si="70"/>
        <v>#REF!</v>
      </c>
      <c r="V267" s="5" t="e">
        <f t="shared" si="71"/>
        <v>#REF!</v>
      </c>
      <c r="W267" s="5" t="e">
        <f t="shared" si="72"/>
        <v>#REF!</v>
      </c>
    </row>
    <row r="268" spans="2:23" x14ac:dyDescent="0.25">
      <c r="F268" s="2">
        <v>258</v>
      </c>
      <c r="G268" s="14" t="e">
        <f t="shared" si="57"/>
        <v>#REF!</v>
      </c>
      <c r="H268" s="14" t="e">
        <f t="shared" ref="H268:H331" si="73">EOMONTH(G268,0)</f>
        <v>#REF!</v>
      </c>
      <c r="I268" s="9" t="e">
        <f t="shared" ref="I268:I331" si="74">H268-G268+1</f>
        <v>#REF!</v>
      </c>
      <c r="J268" s="9" t="e">
        <f t="shared" ref="J268:J331" si="75">WEEKDAY(H268,11)</f>
        <v>#REF!</v>
      </c>
      <c r="K268" s="14" t="e">
        <f t="shared" ref="K268:K331" si="76">WORKDAY(H268,IF(OR(J268=6,J268=7),1,0))</f>
        <v>#REF!</v>
      </c>
      <c r="L268" s="9" t="e">
        <f>VLOOKUP(YEAR(G268),Справочники!$C$3:$I$33,7,FALSE)</f>
        <v>#REF!</v>
      </c>
      <c r="M268" s="5" t="e">
        <f>VLOOKUP(YEAR(G268),Справочники!$C$3:$D$33,2,FALSE)</f>
        <v>#REF!</v>
      </c>
      <c r="N268" s="5" t="e">
        <f t="shared" si="67"/>
        <v>#REF!</v>
      </c>
      <c r="O268" s="5" t="e">
        <f t="shared" si="68"/>
        <v>#REF!</v>
      </c>
      <c r="P268" s="5" t="e">
        <f t="shared" si="69"/>
        <v>#REF!</v>
      </c>
      <c r="Q268" s="5" t="e">
        <f t="shared" ref="Q268:Q331" si="77">O268*$D$4/L268*I268</f>
        <v>#REF!</v>
      </c>
      <c r="R268" s="5" t="e">
        <f t="shared" ref="R268:R331" si="78">MIN(M268-T268-S268,O268)</f>
        <v>#REF!</v>
      </c>
      <c r="S268" s="5" t="e">
        <f t="shared" ref="S268:S331" si="79">MIN(M268-T268,Q268)</f>
        <v>#REF!</v>
      </c>
      <c r="T268" s="5" t="e">
        <f t="shared" ref="T268:T331" si="80">MIN(M268,P268)</f>
        <v>#REF!</v>
      </c>
      <c r="U268" s="5" t="e">
        <f t="shared" si="70"/>
        <v>#REF!</v>
      </c>
      <c r="V268" s="5" t="e">
        <f t="shared" si="71"/>
        <v>#REF!</v>
      </c>
      <c r="W268" s="5" t="e">
        <f t="shared" si="72"/>
        <v>#REF!</v>
      </c>
    </row>
    <row r="269" spans="2:23" x14ac:dyDescent="0.25">
      <c r="F269" s="2">
        <v>259</v>
      </c>
      <c r="G269" s="14" t="e">
        <f t="shared" ref="G269:G332" si="81">H268+1</f>
        <v>#REF!</v>
      </c>
      <c r="H269" s="14" t="e">
        <f t="shared" si="73"/>
        <v>#REF!</v>
      </c>
      <c r="I269" s="9" t="e">
        <f t="shared" si="74"/>
        <v>#REF!</v>
      </c>
      <c r="J269" s="9" t="e">
        <f t="shared" si="75"/>
        <v>#REF!</v>
      </c>
      <c r="K269" s="14" t="e">
        <f t="shared" si="76"/>
        <v>#REF!</v>
      </c>
      <c r="L269" s="9" t="e">
        <f>VLOOKUP(YEAR(G269),Справочники!$C$3:$I$33,7,FALSE)</f>
        <v>#REF!</v>
      </c>
      <c r="M269" s="5" t="e">
        <f>VLOOKUP(YEAR(G269),Справочники!$C$3:$D$33,2,FALSE)</f>
        <v>#REF!</v>
      </c>
      <c r="N269" s="5" t="e">
        <f t="shared" si="67"/>
        <v>#REF!</v>
      </c>
      <c r="O269" s="5" t="e">
        <f t="shared" si="68"/>
        <v>#REF!</v>
      </c>
      <c r="P269" s="5" t="e">
        <f t="shared" si="69"/>
        <v>#REF!</v>
      </c>
      <c r="Q269" s="5" t="e">
        <f t="shared" si="77"/>
        <v>#REF!</v>
      </c>
      <c r="R269" s="5" t="e">
        <f t="shared" si="78"/>
        <v>#REF!</v>
      </c>
      <c r="S269" s="5" t="e">
        <f t="shared" si="79"/>
        <v>#REF!</v>
      </c>
      <c r="T269" s="5" t="e">
        <f t="shared" si="80"/>
        <v>#REF!</v>
      </c>
      <c r="U269" s="5" t="e">
        <f t="shared" si="70"/>
        <v>#REF!</v>
      </c>
      <c r="V269" s="5" t="e">
        <f t="shared" si="71"/>
        <v>#REF!</v>
      </c>
      <c r="W269" s="5" t="e">
        <f t="shared" si="72"/>
        <v>#REF!</v>
      </c>
    </row>
    <row r="270" spans="2:23" x14ac:dyDescent="0.25">
      <c r="F270" s="2">
        <v>260</v>
      </c>
      <c r="G270" s="14" t="e">
        <f t="shared" si="81"/>
        <v>#REF!</v>
      </c>
      <c r="H270" s="14" t="e">
        <f t="shared" si="73"/>
        <v>#REF!</v>
      </c>
      <c r="I270" s="9" t="e">
        <f t="shared" si="74"/>
        <v>#REF!</v>
      </c>
      <c r="J270" s="9" t="e">
        <f t="shared" si="75"/>
        <v>#REF!</v>
      </c>
      <c r="K270" s="14" t="e">
        <f t="shared" si="76"/>
        <v>#REF!</v>
      </c>
      <c r="L270" s="9" t="e">
        <f>VLOOKUP(YEAR(G270),Справочники!$C$3:$I$33,7,FALSE)</f>
        <v>#REF!</v>
      </c>
      <c r="M270" s="5" t="e">
        <f>VLOOKUP(YEAR(G270),Справочники!$C$3:$D$33,2,FALSE)</f>
        <v>#REF!</v>
      </c>
      <c r="N270" s="5" t="e">
        <f t="shared" si="67"/>
        <v>#REF!</v>
      </c>
      <c r="O270" s="5" t="e">
        <f t="shared" si="68"/>
        <v>#REF!</v>
      </c>
      <c r="P270" s="5" t="e">
        <f t="shared" si="69"/>
        <v>#REF!</v>
      </c>
      <c r="Q270" s="5" t="e">
        <f t="shared" si="77"/>
        <v>#REF!</v>
      </c>
      <c r="R270" s="5" t="e">
        <f t="shared" si="78"/>
        <v>#REF!</v>
      </c>
      <c r="S270" s="5" t="e">
        <f t="shared" si="79"/>
        <v>#REF!</v>
      </c>
      <c r="T270" s="5" t="e">
        <f t="shared" si="80"/>
        <v>#REF!</v>
      </c>
      <c r="U270" s="5" t="e">
        <f t="shared" si="70"/>
        <v>#REF!</v>
      </c>
      <c r="V270" s="5" t="e">
        <f t="shared" si="71"/>
        <v>#REF!</v>
      </c>
      <c r="W270" s="5" t="e">
        <f t="shared" si="72"/>
        <v>#REF!</v>
      </c>
    </row>
    <row r="271" spans="2:23" x14ac:dyDescent="0.25">
      <c r="F271" s="2">
        <v>261</v>
      </c>
      <c r="G271" s="14" t="e">
        <f t="shared" si="81"/>
        <v>#REF!</v>
      </c>
      <c r="H271" s="14" t="e">
        <f t="shared" si="73"/>
        <v>#REF!</v>
      </c>
      <c r="I271" s="9" t="e">
        <f t="shared" si="74"/>
        <v>#REF!</v>
      </c>
      <c r="J271" s="9" t="e">
        <f t="shared" si="75"/>
        <v>#REF!</v>
      </c>
      <c r="K271" s="14" t="e">
        <f t="shared" si="76"/>
        <v>#REF!</v>
      </c>
      <c r="L271" s="9" t="e">
        <f>VLOOKUP(YEAR(G271),Справочники!$C$3:$I$33,7,FALSE)</f>
        <v>#REF!</v>
      </c>
      <c r="M271" s="5" t="e">
        <f>VLOOKUP(YEAR(G271),Справочники!$C$3:$D$33,2,FALSE)</f>
        <v>#REF!</v>
      </c>
      <c r="N271" s="5" t="e">
        <f t="shared" si="67"/>
        <v>#REF!</v>
      </c>
      <c r="O271" s="5" t="e">
        <f t="shared" si="68"/>
        <v>#REF!</v>
      </c>
      <c r="P271" s="5" t="e">
        <f t="shared" si="69"/>
        <v>#REF!</v>
      </c>
      <c r="Q271" s="5" t="e">
        <f t="shared" si="77"/>
        <v>#REF!</v>
      </c>
      <c r="R271" s="5" t="e">
        <f t="shared" si="78"/>
        <v>#REF!</v>
      </c>
      <c r="S271" s="5" t="e">
        <f t="shared" si="79"/>
        <v>#REF!</v>
      </c>
      <c r="T271" s="5" t="e">
        <f t="shared" si="80"/>
        <v>#REF!</v>
      </c>
      <c r="U271" s="5" t="e">
        <f t="shared" si="70"/>
        <v>#REF!</v>
      </c>
      <c r="V271" s="5" t="e">
        <f t="shared" si="71"/>
        <v>#REF!</v>
      </c>
      <c r="W271" s="5" t="e">
        <f t="shared" si="72"/>
        <v>#REF!</v>
      </c>
    </row>
    <row r="272" spans="2:23" x14ac:dyDescent="0.25">
      <c r="F272" s="2">
        <v>262</v>
      </c>
      <c r="G272" s="14" t="e">
        <f t="shared" si="81"/>
        <v>#REF!</v>
      </c>
      <c r="H272" s="14" t="e">
        <f t="shared" si="73"/>
        <v>#REF!</v>
      </c>
      <c r="I272" s="9" t="e">
        <f t="shared" si="74"/>
        <v>#REF!</v>
      </c>
      <c r="J272" s="9" t="e">
        <f t="shared" si="75"/>
        <v>#REF!</v>
      </c>
      <c r="K272" s="14" t="e">
        <f t="shared" si="76"/>
        <v>#REF!</v>
      </c>
      <c r="L272" s="9" t="e">
        <f>VLOOKUP(YEAR(G272),Справочники!$C$3:$I$33,7,FALSE)</f>
        <v>#REF!</v>
      </c>
      <c r="M272" s="5" t="e">
        <f>VLOOKUP(YEAR(G272),Справочники!$C$3:$D$33,2,FALSE)</f>
        <v>#REF!</v>
      </c>
      <c r="N272" s="5" t="e">
        <f t="shared" si="67"/>
        <v>#REF!</v>
      </c>
      <c r="O272" s="5" t="e">
        <f t="shared" si="68"/>
        <v>#REF!</v>
      </c>
      <c r="P272" s="5" t="e">
        <f t="shared" si="69"/>
        <v>#REF!</v>
      </c>
      <c r="Q272" s="5" t="e">
        <f t="shared" si="77"/>
        <v>#REF!</v>
      </c>
      <c r="R272" s="5" t="e">
        <f t="shared" si="78"/>
        <v>#REF!</v>
      </c>
      <c r="S272" s="5" t="e">
        <f t="shared" si="79"/>
        <v>#REF!</v>
      </c>
      <c r="T272" s="5" t="e">
        <f t="shared" si="80"/>
        <v>#REF!</v>
      </c>
      <c r="U272" s="5" t="e">
        <f t="shared" si="70"/>
        <v>#REF!</v>
      </c>
      <c r="V272" s="5" t="e">
        <f t="shared" si="71"/>
        <v>#REF!</v>
      </c>
      <c r="W272" s="5" t="e">
        <f t="shared" si="72"/>
        <v>#REF!</v>
      </c>
    </row>
    <row r="273" spans="6:23" x14ac:dyDescent="0.25">
      <c r="F273" s="2">
        <v>263</v>
      </c>
      <c r="G273" s="14" t="e">
        <f t="shared" si="81"/>
        <v>#REF!</v>
      </c>
      <c r="H273" s="14" t="e">
        <f t="shared" si="73"/>
        <v>#REF!</v>
      </c>
      <c r="I273" s="9" t="e">
        <f t="shared" si="74"/>
        <v>#REF!</v>
      </c>
      <c r="J273" s="9" t="e">
        <f t="shared" si="75"/>
        <v>#REF!</v>
      </c>
      <c r="K273" s="14" t="e">
        <f t="shared" si="76"/>
        <v>#REF!</v>
      </c>
      <c r="L273" s="9" t="e">
        <f>VLOOKUP(YEAR(G273),Справочники!$C$3:$I$33,7,FALSE)</f>
        <v>#REF!</v>
      </c>
      <c r="M273" s="5" t="e">
        <f>VLOOKUP(YEAR(G273),Справочники!$C$3:$D$33,2,FALSE)</f>
        <v>#REF!</v>
      </c>
      <c r="N273" s="5" t="e">
        <f t="shared" si="67"/>
        <v>#REF!</v>
      </c>
      <c r="O273" s="5" t="e">
        <f t="shared" si="68"/>
        <v>#REF!</v>
      </c>
      <c r="P273" s="5" t="e">
        <f t="shared" si="69"/>
        <v>#REF!</v>
      </c>
      <c r="Q273" s="5" t="e">
        <f t="shared" si="77"/>
        <v>#REF!</v>
      </c>
      <c r="R273" s="5" t="e">
        <f t="shared" si="78"/>
        <v>#REF!</v>
      </c>
      <c r="S273" s="5" t="e">
        <f t="shared" si="79"/>
        <v>#REF!</v>
      </c>
      <c r="T273" s="5" t="e">
        <f t="shared" si="80"/>
        <v>#REF!</v>
      </c>
      <c r="U273" s="5" t="e">
        <f t="shared" si="70"/>
        <v>#REF!</v>
      </c>
      <c r="V273" s="5" t="e">
        <f t="shared" si="71"/>
        <v>#REF!</v>
      </c>
      <c r="W273" s="5" t="e">
        <f t="shared" si="72"/>
        <v>#REF!</v>
      </c>
    </row>
    <row r="274" spans="6:23" x14ac:dyDescent="0.25">
      <c r="F274" s="2">
        <v>264</v>
      </c>
      <c r="G274" s="14" t="e">
        <f t="shared" si="81"/>
        <v>#REF!</v>
      </c>
      <c r="H274" s="14" t="e">
        <f t="shared" si="73"/>
        <v>#REF!</v>
      </c>
      <c r="I274" s="9" t="e">
        <f t="shared" si="74"/>
        <v>#REF!</v>
      </c>
      <c r="J274" s="9" t="e">
        <f t="shared" si="75"/>
        <v>#REF!</v>
      </c>
      <c r="K274" s="14" t="e">
        <f t="shared" si="76"/>
        <v>#REF!</v>
      </c>
      <c r="L274" s="9" t="e">
        <f>VLOOKUP(YEAR(G274),Справочники!$C$3:$I$33,7,FALSE)</f>
        <v>#REF!</v>
      </c>
      <c r="M274" s="5" t="e">
        <f>VLOOKUP(YEAR(G274),Справочники!$C$3:$D$33,2,FALSE)</f>
        <v>#REF!</v>
      </c>
      <c r="N274" s="5" t="e">
        <f t="shared" si="67"/>
        <v>#REF!</v>
      </c>
      <c r="O274" s="5" t="e">
        <f t="shared" si="68"/>
        <v>#REF!</v>
      </c>
      <c r="P274" s="5" t="e">
        <f t="shared" si="69"/>
        <v>#REF!</v>
      </c>
      <c r="Q274" s="5" t="e">
        <f t="shared" si="77"/>
        <v>#REF!</v>
      </c>
      <c r="R274" s="5" t="e">
        <f t="shared" si="78"/>
        <v>#REF!</v>
      </c>
      <c r="S274" s="5" t="e">
        <f t="shared" si="79"/>
        <v>#REF!</v>
      </c>
      <c r="T274" s="5" t="e">
        <f t="shared" si="80"/>
        <v>#REF!</v>
      </c>
      <c r="U274" s="5" t="e">
        <f t="shared" si="70"/>
        <v>#REF!</v>
      </c>
      <c r="V274" s="5" t="e">
        <f t="shared" si="71"/>
        <v>#REF!</v>
      </c>
      <c r="W274" s="5" t="e">
        <f t="shared" si="72"/>
        <v>#REF!</v>
      </c>
    </row>
    <row r="275" spans="6:23" x14ac:dyDescent="0.25">
      <c r="F275" s="2">
        <v>265</v>
      </c>
      <c r="G275" s="14" t="e">
        <f t="shared" si="81"/>
        <v>#REF!</v>
      </c>
      <c r="H275" s="14" t="e">
        <f t="shared" si="73"/>
        <v>#REF!</v>
      </c>
      <c r="I275" s="9" t="e">
        <f t="shared" si="74"/>
        <v>#REF!</v>
      </c>
      <c r="J275" s="9" t="e">
        <f t="shared" si="75"/>
        <v>#REF!</v>
      </c>
      <c r="K275" s="14" t="e">
        <f t="shared" si="76"/>
        <v>#REF!</v>
      </c>
      <c r="L275" s="9" t="e">
        <f>VLOOKUP(YEAR(G275),Справочники!$C$3:$I$33,7,FALSE)</f>
        <v>#REF!</v>
      </c>
      <c r="M275" s="5" t="e">
        <f>VLOOKUP(YEAR(G275),Справочники!$C$3:$D$33,2,FALSE)</f>
        <v>#REF!</v>
      </c>
      <c r="N275" s="5" t="e">
        <f t="shared" si="67"/>
        <v>#REF!</v>
      </c>
      <c r="O275" s="5" t="e">
        <f t="shared" si="68"/>
        <v>#REF!</v>
      </c>
      <c r="P275" s="5" t="e">
        <f t="shared" si="69"/>
        <v>#REF!</v>
      </c>
      <c r="Q275" s="5" t="e">
        <f t="shared" si="77"/>
        <v>#REF!</v>
      </c>
      <c r="R275" s="5" t="e">
        <f t="shared" si="78"/>
        <v>#REF!</v>
      </c>
      <c r="S275" s="5" t="e">
        <f t="shared" si="79"/>
        <v>#REF!</v>
      </c>
      <c r="T275" s="5" t="e">
        <f t="shared" si="80"/>
        <v>#REF!</v>
      </c>
      <c r="U275" s="5" t="e">
        <f t="shared" si="70"/>
        <v>#REF!</v>
      </c>
      <c r="V275" s="5" t="e">
        <f t="shared" si="71"/>
        <v>#REF!</v>
      </c>
      <c r="W275" s="5" t="e">
        <f t="shared" si="72"/>
        <v>#REF!</v>
      </c>
    </row>
    <row r="276" spans="6:23" x14ac:dyDescent="0.25">
      <c r="F276" s="2">
        <v>266</v>
      </c>
      <c r="G276" s="14" t="e">
        <f t="shared" si="81"/>
        <v>#REF!</v>
      </c>
      <c r="H276" s="14" t="e">
        <f t="shared" si="73"/>
        <v>#REF!</v>
      </c>
      <c r="I276" s="9" t="e">
        <f t="shared" si="74"/>
        <v>#REF!</v>
      </c>
      <c r="J276" s="9" t="e">
        <f t="shared" si="75"/>
        <v>#REF!</v>
      </c>
      <c r="K276" s="14" t="e">
        <f t="shared" si="76"/>
        <v>#REF!</v>
      </c>
      <c r="L276" s="9" t="e">
        <f>VLOOKUP(YEAR(G276),Справочники!$C$3:$I$33,7,FALSE)</f>
        <v>#REF!</v>
      </c>
      <c r="M276" s="5" t="e">
        <f>VLOOKUP(YEAR(G276),Справочники!$C$3:$D$33,2,FALSE)</f>
        <v>#REF!</v>
      </c>
      <c r="N276" s="5" t="e">
        <f t="shared" si="67"/>
        <v>#REF!</v>
      </c>
      <c r="O276" s="5" t="e">
        <f t="shared" si="68"/>
        <v>#REF!</v>
      </c>
      <c r="P276" s="5" t="e">
        <f t="shared" si="69"/>
        <v>#REF!</v>
      </c>
      <c r="Q276" s="5" t="e">
        <f t="shared" si="77"/>
        <v>#REF!</v>
      </c>
      <c r="R276" s="5" t="e">
        <f t="shared" si="78"/>
        <v>#REF!</v>
      </c>
      <c r="S276" s="5" t="e">
        <f t="shared" si="79"/>
        <v>#REF!</v>
      </c>
      <c r="T276" s="5" t="e">
        <f t="shared" si="80"/>
        <v>#REF!</v>
      </c>
      <c r="U276" s="5" t="e">
        <f t="shared" si="70"/>
        <v>#REF!</v>
      </c>
      <c r="V276" s="5" t="e">
        <f t="shared" si="71"/>
        <v>#REF!</v>
      </c>
      <c r="W276" s="5" t="e">
        <f t="shared" si="72"/>
        <v>#REF!</v>
      </c>
    </row>
    <row r="277" spans="6:23" x14ac:dyDescent="0.25">
      <c r="F277" s="2">
        <v>267</v>
      </c>
      <c r="G277" s="14" t="e">
        <f t="shared" si="81"/>
        <v>#REF!</v>
      </c>
      <c r="H277" s="14" t="e">
        <f t="shared" si="73"/>
        <v>#REF!</v>
      </c>
      <c r="I277" s="9" t="e">
        <f t="shared" si="74"/>
        <v>#REF!</v>
      </c>
      <c r="J277" s="9" t="e">
        <f t="shared" si="75"/>
        <v>#REF!</v>
      </c>
      <c r="K277" s="14" t="e">
        <f t="shared" si="76"/>
        <v>#REF!</v>
      </c>
      <c r="L277" s="9" t="e">
        <f>VLOOKUP(YEAR(G277),Справочники!$C$3:$I$33,7,FALSE)</f>
        <v>#REF!</v>
      </c>
      <c r="M277" s="5" t="e">
        <f>VLOOKUP(YEAR(G277),Справочники!$C$3:$D$33,2,FALSE)</f>
        <v>#REF!</v>
      </c>
      <c r="N277" s="5" t="e">
        <f t="shared" si="67"/>
        <v>#REF!</v>
      </c>
      <c r="O277" s="5" t="e">
        <f t="shared" si="68"/>
        <v>#REF!</v>
      </c>
      <c r="P277" s="5" t="e">
        <f t="shared" si="69"/>
        <v>#REF!</v>
      </c>
      <c r="Q277" s="5" t="e">
        <f t="shared" si="77"/>
        <v>#REF!</v>
      </c>
      <c r="R277" s="5" t="e">
        <f t="shared" si="78"/>
        <v>#REF!</v>
      </c>
      <c r="S277" s="5" t="e">
        <f t="shared" si="79"/>
        <v>#REF!</v>
      </c>
      <c r="T277" s="5" t="e">
        <f t="shared" si="80"/>
        <v>#REF!</v>
      </c>
      <c r="U277" s="5" t="e">
        <f t="shared" si="70"/>
        <v>#REF!</v>
      </c>
      <c r="V277" s="5" t="e">
        <f t="shared" si="71"/>
        <v>#REF!</v>
      </c>
      <c r="W277" s="5" t="e">
        <f t="shared" si="72"/>
        <v>#REF!</v>
      </c>
    </row>
    <row r="278" spans="6:23" x14ac:dyDescent="0.25">
      <c r="F278" s="2">
        <v>268</v>
      </c>
      <c r="G278" s="14" t="e">
        <f t="shared" si="81"/>
        <v>#REF!</v>
      </c>
      <c r="H278" s="14" t="e">
        <f t="shared" si="73"/>
        <v>#REF!</v>
      </c>
      <c r="I278" s="9" t="e">
        <f t="shared" si="74"/>
        <v>#REF!</v>
      </c>
      <c r="J278" s="9" t="e">
        <f t="shared" si="75"/>
        <v>#REF!</v>
      </c>
      <c r="K278" s="14" t="e">
        <f t="shared" si="76"/>
        <v>#REF!</v>
      </c>
      <c r="L278" s="9" t="e">
        <f>VLOOKUP(YEAR(G278),Справочники!$C$3:$I$33,7,FALSE)</f>
        <v>#REF!</v>
      </c>
      <c r="M278" s="5" t="e">
        <f>VLOOKUP(YEAR(G278),Справочники!$C$3:$D$33,2,FALSE)</f>
        <v>#REF!</v>
      </c>
      <c r="N278" s="5" t="e">
        <f t="shared" si="67"/>
        <v>#REF!</v>
      </c>
      <c r="O278" s="5" t="e">
        <f t="shared" si="68"/>
        <v>#REF!</v>
      </c>
      <c r="P278" s="5" t="e">
        <f t="shared" si="69"/>
        <v>#REF!</v>
      </c>
      <c r="Q278" s="5" t="e">
        <f t="shared" si="77"/>
        <v>#REF!</v>
      </c>
      <c r="R278" s="5" t="e">
        <f t="shared" si="78"/>
        <v>#REF!</v>
      </c>
      <c r="S278" s="5" t="e">
        <f t="shared" si="79"/>
        <v>#REF!</v>
      </c>
      <c r="T278" s="5" t="e">
        <f t="shared" si="80"/>
        <v>#REF!</v>
      </c>
      <c r="U278" s="5" t="e">
        <f t="shared" si="70"/>
        <v>#REF!</v>
      </c>
      <c r="V278" s="5" t="e">
        <f t="shared" si="71"/>
        <v>#REF!</v>
      </c>
      <c r="W278" s="5" t="e">
        <f t="shared" si="72"/>
        <v>#REF!</v>
      </c>
    </row>
    <row r="279" spans="6:23" x14ac:dyDescent="0.25">
      <c r="F279" s="2">
        <v>269</v>
      </c>
      <c r="G279" s="14" t="e">
        <f t="shared" si="81"/>
        <v>#REF!</v>
      </c>
      <c r="H279" s="14" t="e">
        <f t="shared" si="73"/>
        <v>#REF!</v>
      </c>
      <c r="I279" s="9" t="e">
        <f t="shared" si="74"/>
        <v>#REF!</v>
      </c>
      <c r="J279" s="9" t="e">
        <f t="shared" si="75"/>
        <v>#REF!</v>
      </c>
      <c r="K279" s="14" t="e">
        <f t="shared" si="76"/>
        <v>#REF!</v>
      </c>
      <c r="L279" s="9" t="e">
        <f>VLOOKUP(YEAR(G279),Справочники!$C$3:$I$33,7,FALSE)</f>
        <v>#REF!</v>
      </c>
      <c r="M279" s="5" t="e">
        <f>VLOOKUP(YEAR(G279),Справочники!$C$3:$D$33,2,FALSE)</f>
        <v>#REF!</v>
      </c>
      <c r="N279" s="5" t="e">
        <f t="shared" si="67"/>
        <v>#REF!</v>
      </c>
      <c r="O279" s="5" t="e">
        <f t="shared" si="68"/>
        <v>#REF!</v>
      </c>
      <c r="P279" s="5" t="e">
        <f t="shared" si="69"/>
        <v>#REF!</v>
      </c>
      <c r="Q279" s="5" t="e">
        <f t="shared" si="77"/>
        <v>#REF!</v>
      </c>
      <c r="R279" s="5" t="e">
        <f t="shared" si="78"/>
        <v>#REF!</v>
      </c>
      <c r="S279" s="5" t="e">
        <f t="shared" si="79"/>
        <v>#REF!</v>
      </c>
      <c r="T279" s="5" t="e">
        <f t="shared" si="80"/>
        <v>#REF!</v>
      </c>
      <c r="U279" s="5" t="e">
        <f t="shared" si="70"/>
        <v>#REF!</v>
      </c>
      <c r="V279" s="5" t="e">
        <f t="shared" si="71"/>
        <v>#REF!</v>
      </c>
      <c r="W279" s="5" t="e">
        <f t="shared" si="72"/>
        <v>#REF!</v>
      </c>
    </row>
    <row r="280" spans="6:23" x14ac:dyDescent="0.25">
      <c r="F280" s="2">
        <v>270</v>
      </c>
      <c r="G280" s="14" t="e">
        <f t="shared" si="81"/>
        <v>#REF!</v>
      </c>
      <c r="H280" s="14" t="e">
        <f t="shared" si="73"/>
        <v>#REF!</v>
      </c>
      <c r="I280" s="9" t="e">
        <f t="shared" si="74"/>
        <v>#REF!</v>
      </c>
      <c r="J280" s="9" t="e">
        <f t="shared" si="75"/>
        <v>#REF!</v>
      </c>
      <c r="K280" s="14" t="e">
        <f t="shared" si="76"/>
        <v>#REF!</v>
      </c>
      <c r="L280" s="9" t="e">
        <f>VLOOKUP(YEAR(G280),Справочники!$C$3:$I$33,7,FALSE)</f>
        <v>#REF!</v>
      </c>
      <c r="M280" s="5" t="e">
        <f>VLOOKUP(YEAR(G280),Справочники!$C$3:$D$33,2,FALSE)</f>
        <v>#REF!</v>
      </c>
      <c r="N280" s="5" t="e">
        <f t="shared" si="67"/>
        <v>#REF!</v>
      </c>
      <c r="O280" s="5" t="e">
        <f t="shared" si="68"/>
        <v>#REF!</v>
      </c>
      <c r="P280" s="5" t="e">
        <f t="shared" si="69"/>
        <v>#REF!</v>
      </c>
      <c r="Q280" s="5" t="e">
        <f t="shared" si="77"/>
        <v>#REF!</v>
      </c>
      <c r="R280" s="5" t="e">
        <f t="shared" si="78"/>
        <v>#REF!</v>
      </c>
      <c r="S280" s="5" t="e">
        <f t="shared" si="79"/>
        <v>#REF!</v>
      </c>
      <c r="T280" s="5" t="e">
        <f t="shared" si="80"/>
        <v>#REF!</v>
      </c>
      <c r="U280" s="5" t="e">
        <f t="shared" si="70"/>
        <v>#REF!</v>
      </c>
      <c r="V280" s="5" t="e">
        <f t="shared" si="71"/>
        <v>#REF!</v>
      </c>
      <c r="W280" s="5" t="e">
        <f t="shared" si="72"/>
        <v>#REF!</v>
      </c>
    </row>
    <row r="281" spans="6:23" x14ac:dyDescent="0.25">
      <c r="F281" s="2">
        <v>271</v>
      </c>
      <c r="G281" s="14" t="e">
        <f t="shared" si="81"/>
        <v>#REF!</v>
      </c>
      <c r="H281" s="14" t="e">
        <f t="shared" si="73"/>
        <v>#REF!</v>
      </c>
      <c r="I281" s="9" t="e">
        <f t="shared" si="74"/>
        <v>#REF!</v>
      </c>
      <c r="J281" s="9" t="e">
        <f t="shared" si="75"/>
        <v>#REF!</v>
      </c>
      <c r="K281" s="14" t="e">
        <f t="shared" si="76"/>
        <v>#REF!</v>
      </c>
      <c r="L281" s="9" t="e">
        <f>VLOOKUP(YEAR(G281),Справочники!$C$3:$I$33,7,FALSE)</f>
        <v>#REF!</v>
      </c>
      <c r="M281" s="5" t="e">
        <f>VLOOKUP(YEAR(G281),Справочники!$C$3:$D$33,2,FALSE)</f>
        <v>#REF!</v>
      </c>
      <c r="N281" s="5" t="e">
        <f t="shared" si="67"/>
        <v>#REF!</v>
      </c>
      <c r="O281" s="5" t="e">
        <f t="shared" si="68"/>
        <v>#REF!</v>
      </c>
      <c r="P281" s="5" t="e">
        <f t="shared" si="69"/>
        <v>#REF!</v>
      </c>
      <c r="Q281" s="5" t="e">
        <f t="shared" si="77"/>
        <v>#REF!</v>
      </c>
      <c r="R281" s="5" t="e">
        <f t="shared" si="78"/>
        <v>#REF!</v>
      </c>
      <c r="S281" s="5" t="e">
        <f t="shared" si="79"/>
        <v>#REF!</v>
      </c>
      <c r="T281" s="5" t="e">
        <f t="shared" si="80"/>
        <v>#REF!</v>
      </c>
      <c r="U281" s="5" t="e">
        <f t="shared" si="70"/>
        <v>#REF!</v>
      </c>
      <c r="V281" s="5" t="e">
        <f t="shared" si="71"/>
        <v>#REF!</v>
      </c>
      <c r="W281" s="5" t="e">
        <f t="shared" si="72"/>
        <v>#REF!</v>
      </c>
    </row>
    <row r="282" spans="6:23" x14ac:dyDescent="0.25">
      <c r="F282" s="2">
        <v>272</v>
      </c>
      <c r="G282" s="14" t="e">
        <f t="shared" si="81"/>
        <v>#REF!</v>
      </c>
      <c r="H282" s="14" t="e">
        <f t="shared" si="73"/>
        <v>#REF!</v>
      </c>
      <c r="I282" s="9" t="e">
        <f t="shared" si="74"/>
        <v>#REF!</v>
      </c>
      <c r="J282" s="9" t="e">
        <f t="shared" si="75"/>
        <v>#REF!</v>
      </c>
      <c r="K282" s="14" t="e">
        <f t="shared" si="76"/>
        <v>#REF!</v>
      </c>
      <c r="L282" s="9" t="e">
        <f>VLOOKUP(YEAR(G282),Справочники!$C$3:$I$33,7,FALSE)</f>
        <v>#REF!</v>
      </c>
      <c r="M282" s="5" t="e">
        <f>VLOOKUP(YEAR(G282),Справочники!$C$3:$D$33,2,FALSE)</f>
        <v>#REF!</v>
      </c>
      <c r="N282" s="5" t="e">
        <f t="shared" si="67"/>
        <v>#REF!</v>
      </c>
      <c r="O282" s="5" t="e">
        <f t="shared" si="68"/>
        <v>#REF!</v>
      </c>
      <c r="P282" s="5" t="e">
        <f t="shared" si="69"/>
        <v>#REF!</v>
      </c>
      <c r="Q282" s="5" t="e">
        <f t="shared" si="77"/>
        <v>#REF!</v>
      </c>
      <c r="R282" s="5" t="e">
        <f t="shared" si="78"/>
        <v>#REF!</v>
      </c>
      <c r="S282" s="5" t="e">
        <f t="shared" si="79"/>
        <v>#REF!</v>
      </c>
      <c r="T282" s="5" t="e">
        <f t="shared" si="80"/>
        <v>#REF!</v>
      </c>
      <c r="U282" s="5" t="e">
        <f t="shared" si="70"/>
        <v>#REF!</v>
      </c>
      <c r="V282" s="5" t="e">
        <f t="shared" si="71"/>
        <v>#REF!</v>
      </c>
      <c r="W282" s="5" t="e">
        <f t="shared" si="72"/>
        <v>#REF!</v>
      </c>
    </row>
    <row r="283" spans="6:23" x14ac:dyDescent="0.25">
      <c r="F283" s="2">
        <v>273</v>
      </c>
      <c r="G283" s="14" t="e">
        <f t="shared" si="81"/>
        <v>#REF!</v>
      </c>
      <c r="H283" s="14" t="e">
        <f t="shared" si="73"/>
        <v>#REF!</v>
      </c>
      <c r="I283" s="9" t="e">
        <f t="shared" si="74"/>
        <v>#REF!</v>
      </c>
      <c r="J283" s="9" t="e">
        <f t="shared" si="75"/>
        <v>#REF!</v>
      </c>
      <c r="K283" s="14" t="e">
        <f t="shared" si="76"/>
        <v>#REF!</v>
      </c>
      <c r="L283" s="9" t="e">
        <f>VLOOKUP(YEAR(G283),Справочники!$C$3:$I$33,7,FALSE)</f>
        <v>#REF!</v>
      </c>
      <c r="M283" s="5" t="e">
        <f>VLOOKUP(YEAR(G283),Справочники!$C$3:$D$33,2,FALSE)</f>
        <v>#REF!</v>
      </c>
      <c r="N283" s="5" t="e">
        <f t="shared" si="67"/>
        <v>#REF!</v>
      </c>
      <c r="O283" s="5" t="e">
        <f t="shared" si="68"/>
        <v>#REF!</v>
      </c>
      <c r="P283" s="5" t="e">
        <f t="shared" si="69"/>
        <v>#REF!</v>
      </c>
      <c r="Q283" s="5" t="e">
        <f t="shared" si="77"/>
        <v>#REF!</v>
      </c>
      <c r="R283" s="5" t="e">
        <f t="shared" si="78"/>
        <v>#REF!</v>
      </c>
      <c r="S283" s="5" t="e">
        <f t="shared" si="79"/>
        <v>#REF!</v>
      </c>
      <c r="T283" s="5" t="e">
        <f t="shared" si="80"/>
        <v>#REF!</v>
      </c>
      <c r="U283" s="5" t="e">
        <f t="shared" si="70"/>
        <v>#REF!</v>
      </c>
      <c r="V283" s="5" t="e">
        <f t="shared" si="71"/>
        <v>#REF!</v>
      </c>
      <c r="W283" s="5" t="e">
        <f t="shared" si="72"/>
        <v>#REF!</v>
      </c>
    </row>
    <row r="284" spans="6:23" x14ac:dyDescent="0.25">
      <c r="F284" s="2">
        <v>274</v>
      </c>
      <c r="G284" s="14" t="e">
        <f t="shared" si="81"/>
        <v>#REF!</v>
      </c>
      <c r="H284" s="14" t="e">
        <f t="shared" si="73"/>
        <v>#REF!</v>
      </c>
      <c r="I284" s="9" t="e">
        <f t="shared" si="74"/>
        <v>#REF!</v>
      </c>
      <c r="J284" s="9" t="e">
        <f t="shared" si="75"/>
        <v>#REF!</v>
      </c>
      <c r="K284" s="14" t="e">
        <f t="shared" si="76"/>
        <v>#REF!</v>
      </c>
      <c r="L284" s="9" t="e">
        <f>VLOOKUP(YEAR(G284),Справочники!$C$3:$I$33,7,FALSE)</f>
        <v>#REF!</v>
      </c>
      <c r="M284" s="5" t="e">
        <f>VLOOKUP(YEAR(G284),Справочники!$C$3:$D$33,2,FALSE)</f>
        <v>#REF!</v>
      </c>
      <c r="N284" s="5" t="e">
        <f t="shared" si="67"/>
        <v>#REF!</v>
      </c>
      <c r="O284" s="5" t="e">
        <f t="shared" si="68"/>
        <v>#REF!</v>
      </c>
      <c r="P284" s="5" t="e">
        <f t="shared" si="69"/>
        <v>#REF!</v>
      </c>
      <c r="Q284" s="5" t="e">
        <f t="shared" si="77"/>
        <v>#REF!</v>
      </c>
      <c r="R284" s="5" t="e">
        <f t="shared" si="78"/>
        <v>#REF!</v>
      </c>
      <c r="S284" s="5" t="e">
        <f t="shared" si="79"/>
        <v>#REF!</v>
      </c>
      <c r="T284" s="5" t="e">
        <f t="shared" si="80"/>
        <v>#REF!</v>
      </c>
      <c r="U284" s="5" t="e">
        <f t="shared" si="70"/>
        <v>#REF!</v>
      </c>
      <c r="V284" s="5" t="e">
        <f t="shared" si="71"/>
        <v>#REF!</v>
      </c>
      <c r="W284" s="5" t="e">
        <f t="shared" si="72"/>
        <v>#REF!</v>
      </c>
    </row>
    <row r="285" spans="6:23" x14ac:dyDescent="0.25">
      <c r="F285" s="2">
        <v>275</v>
      </c>
      <c r="G285" s="14" t="e">
        <f t="shared" si="81"/>
        <v>#REF!</v>
      </c>
      <c r="H285" s="14" t="e">
        <f t="shared" si="73"/>
        <v>#REF!</v>
      </c>
      <c r="I285" s="9" t="e">
        <f t="shared" si="74"/>
        <v>#REF!</v>
      </c>
      <c r="J285" s="9" t="e">
        <f t="shared" si="75"/>
        <v>#REF!</v>
      </c>
      <c r="K285" s="14" t="e">
        <f t="shared" si="76"/>
        <v>#REF!</v>
      </c>
      <c r="L285" s="9" t="e">
        <f>VLOOKUP(YEAR(G285),Справочники!$C$3:$I$33,7,FALSE)</f>
        <v>#REF!</v>
      </c>
      <c r="M285" s="5" t="e">
        <f>VLOOKUP(YEAR(G285),Справочники!$C$3:$D$33,2,FALSE)</f>
        <v>#REF!</v>
      </c>
      <c r="N285" s="5" t="e">
        <f t="shared" si="67"/>
        <v>#REF!</v>
      </c>
      <c r="O285" s="5" t="e">
        <f t="shared" si="68"/>
        <v>#REF!</v>
      </c>
      <c r="P285" s="5" t="e">
        <f t="shared" si="69"/>
        <v>#REF!</v>
      </c>
      <c r="Q285" s="5" t="e">
        <f t="shared" si="77"/>
        <v>#REF!</v>
      </c>
      <c r="R285" s="5" t="e">
        <f t="shared" si="78"/>
        <v>#REF!</v>
      </c>
      <c r="S285" s="5" t="e">
        <f t="shared" si="79"/>
        <v>#REF!</v>
      </c>
      <c r="T285" s="5" t="e">
        <f t="shared" si="80"/>
        <v>#REF!</v>
      </c>
      <c r="U285" s="5" t="e">
        <f t="shared" si="70"/>
        <v>#REF!</v>
      </c>
      <c r="V285" s="5" t="e">
        <f t="shared" si="71"/>
        <v>#REF!</v>
      </c>
      <c r="W285" s="5" t="e">
        <f t="shared" si="72"/>
        <v>#REF!</v>
      </c>
    </row>
    <row r="286" spans="6:23" x14ac:dyDescent="0.25">
      <c r="F286" s="2">
        <v>276</v>
      </c>
      <c r="G286" s="14" t="e">
        <f t="shared" si="81"/>
        <v>#REF!</v>
      </c>
      <c r="H286" s="14" t="e">
        <f t="shared" si="73"/>
        <v>#REF!</v>
      </c>
      <c r="I286" s="9" t="e">
        <f t="shared" si="74"/>
        <v>#REF!</v>
      </c>
      <c r="J286" s="9" t="e">
        <f t="shared" si="75"/>
        <v>#REF!</v>
      </c>
      <c r="K286" s="14" t="e">
        <f t="shared" si="76"/>
        <v>#REF!</v>
      </c>
      <c r="L286" s="9" t="e">
        <f>VLOOKUP(YEAR(G286),Справочники!$C$3:$I$33,7,FALSE)</f>
        <v>#REF!</v>
      </c>
      <c r="M286" s="5" t="e">
        <f>VLOOKUP(YEAR(G286),Справочники!$C$3:$D$33,2,FALSE)</f>
        <v>#REF!</v>
      </c>
      <c r="N286" s="5" t="e">
        <f t="shared" si="67"/>
        <v>#REF!</v>
      </c>
      <c r="O286" s="5" t="e">
        <f t="shared" si="68"/>
        <v>#REF!</v>
      </c>
      <c r="P286" s="5" t="e">
        <f t="shared" si="69"/>
        <v>#REF!</v>
      </c>
      <c r="Q286" s="5" t="e">
        <f t="shared" si="77"/>
        <v>#REF!</v>
      </c>
      <c r="R286" s="5" t="e">
        <f t="shared" si="78"/>
        <v>#REF!</v>
      </c>
      <c r="S286" s="5" t="e">
        <f t="shared" si="79"/>
        <v>#REF!</v>
      </c>
      <c r="T286" s="5" t="e">
        <f t="shared" si="80"/>
        <v>#REF!</v>
      </c>
      <c r="U286" s="5" t="e">
        <f t="shared" si="70"/>
        <v>#REF!</v>
      </c>
      <c r="V286" s="5" t="e">
        <f t="shared" si="71"/>
        <v>#REF!</v>
      </c>
      <c r="W286" s="5" t="e">
        <f t="shared" si="72"/>
        <v>#REF!</v>
      </c>
    </row>
    <row r="287" spans="6:23" x14ac:dyDescent="0.25">
      <c r="F287" s="2">
        <v>277</v>
      </c>
      <c r="G287" s="14" t="e">
        <f t="shared" si="81"/>
        <v>#REF!</v>
      </c>
      <c r="H287" s="14" t="e">
        <f t="shared" si="73"/>
        <v>#REF!</v>
      </c>
      <c r="I287" s="9" t="e">
        <f t="shared" si="74"/>
        <v>#REF!</v>
      </c>
      <c r="J287" s="9" t="e">
        <f t="shared" si="75"/>
        <v>#REF!</v>
      </c>
      <c r="K287" s="14" t="e">
        <f t="shared" si="76"/>
        <v>#REF!</v>
      </c>
      <c r="L287" s="9" t="e">
        <f>VLOOKUP(YEAR(G287),Справочники!$C$3:$I$33,7,FALSE)</f>
        <v>#REF!</v>
      </c>
      <c r="M287" s="5" t="e">
        <f>VLOOKUP(YEAR(G287),Справочники!$C$3:$D$33,2,FALSE)</f>
        <v>#REF!</v>
      </c>
      <c r="N287" s="5" t="e">
        <f t="shared" si="67"/>
        <v>#REF!</v>
      </c>
      <c r="O287" s="5" t="e">
        <f t="shared" si="68"/>
        <v>#REF!</v>
      </c>
      <c r="P287" s="5" t="e">
        <f t="shared" si="69"/>
        <v>#REF!</v>
      </c>
      <c r="Q287" s="5" t="e">
        <f t="shared" si="77"/>
        <v>#REF!</v>
      </c>
      <c r="R287" s="5" t="e">
        <f t="shared" si="78"/>
        <v>#REF!</v>
      </c>
      <c r="S287" s="5" t="e">
        <f t="shared" si="79"/>
        <v>#REF!</v>
      </c>
      <c r="T287" s="5" t="e">
        <f t="shared" si="80"/>
        <v>#REF!</v>
      </c>
      <c r="U287" s="5" t="e">
        <f t="shared" si="70"/>
        <v>#REF!</v>
      </c>
      <c r="V287" s="5" t="e">
        <f t="shared" si="71"/>
        <v>#REF!</v>
      </c>
      <c r="W287" s="5" t="e">
        <f t="shared" si="72"/>
        <v>#REF!</v>
      </c>
    </row>
    <row r="288" spans="6:23" x14ac:dyDescent="0.25">
      <c r="F288" s="2">
        <v>278</v>
      </c>
      <c r="G288" s="14" t="e">
        <f t="shared" si="81"/>
        <v>#REF!</v>
      </c>
      <c r="H288" s="14" t="e">
        <f t="shared" si="73"/>
        <v>#REF!</v>
      </c>
      <c r="I288" s="9" t="e">
        <f t="shared" si="74"/>
        <v>#REF!</v>
      </c>
      <c r="J288" s="9" t="e">
        <f t="shared" si="75"/>
        <v>#REF!</v>
      </c>
      <c r="K288" s="14" t="e">
        <f t="shared" si="76"/>
        <v>#REF!</v>
      </c>
      <c r="L288" s="9" t="e">
        <f>VLOOKUP(YEAR(G288),Справочники!$C$3:$I$33,7,FALSE)</f>
        <v>#REF!</v>
      </c>
      <c r="M288" s="5" t="e">
        <f>VLOOKUP(YEAR(G288),Справочники!$C$3:$D$33,2,FALSE)</f>
        <v>#REF!</v>
      </c>
      <c r="N288" s="5" t="e">
        <f t="shared" si="67"/>
        <v>#REF!</v>
      </c>
      <c r="O288" s="5" t="e">
        <f t="shared" si="68"/>
        <v>#REF!</v>
      </c>
      <c r="P288" s="5" t="e">
        <f t="shared" si="69"/>
        <v>#REF!</v>
      </c>
      <c r="Q288" s="5" t="e">
        <f t="shared" si="77"/>
        <v>#REF!</v>
      </c>
      <c r="R288" s="5" t="e">
        <f t="shared" si="78"/>
        <v>#REF!</v>
      </c>
      <c r="S288" s="5" t="e">
        <f t="shared" si="79"/>
        <v>#REF!</v>
      </c>
      <c r="T288" s="5" t="e">
        <f t="shared" si="80"/>
        <v>#REF!</v>
      </c>
      <c r="U288" s="5" t="e">
        <f t="shared" si="70"/>
        <v>#REF!</v>
      </c>
      <c r="V288" s="5" t="e">
        <f t="shared" si="71"/>
        <v>#REF!</v>
      </c>
      <c r="W288" s="5" t="e">
        <f t="shared" si="72"/>
        <v>#REF!</v>
      </c>
    </row>
    <row r="289" spans="6:23" x14ac:dyDescent="0.25">
      <c r="F289" s="2">
        <v>279</v>
      </c>
      <c r="G289" s="14" t="e">
        <f t="shared" si="81"/>
        <v>#REF!</v>
      </c>
      <c r="H289" s="14" t="e">
        <f t="shared" si="73"/>
        <v>#REF!</v>
      </c>
      <c r="I289" s="9" t="e">
        <f t="shared" si="74"/>
        <v>#REF!</v>
      </c>
      <c r="J289" s="9" t="e">
        <f t="shared" si="75"/>
        <v>#REF!</v>
      </c>
      <c r="K289" s="14" t="e">
        <f t="shared" si="76"/>
        <v>#REF!</v>
      </c>
      <c r="L289" s="9" t="e">
        <f>VLOOKUP(YEAR(G289),Справочники!$C$3:$I$33,7,FALSE)</f>
        <v>#REF!</v>
      </c>
      <c r="M289" s="5" t="e">
        <f>VLOOKUP(YEAR(G289),Справочники!$C$3:$D$33,2,FALSE)</f>
        <v>#REF!</v>
      </c>
      <c r="N289" s="5" t="e">
        <f t="shared" si="67"/>
        <v>#REF!</v>
      </c>
      <c r="O289" s="5" t="e">
        <f t="shared" si="68"/>
        <v>#REF!</v>
      </c>
      <c r="P289" s="5" t="e">
        <f t="shared" si="69"/>
        <v>#REF!</v>
      </c>
      <c r="Q289" s="5" t="e">
        <f t="shared" si="77"/>
        <v>#REF!</v>
      </c>
      <c r="R289" s="5" t="e">
        <f t="shared" si="78"/>
        <v>#REF!</v>
      </c>
      <c r="S289" s="5" t="e">
        <f t="shared" si="79"/>
        <v>#REF!</v>
      </c>
      <c r="T289" s="5" t="e">
        <f t="shared" si="80"/>
        <v>#REF!</v>
      </c>
      <c r="U289" s="5" t="e">
        <f t="shared" si="70"/>
        <v>#REF!</v>
      </c>
      <c r="V289" s="5" t="e">
        <f t="shared" si="71"/>
        <v>#REF!</v>
      </c>
      <c r="W289" s="5" t="e">
        <f t="shared" si="72"/>
        <v>#REF!</v>
      </c>
    </row>
    <row r="290" spans="6:23" x14ac:dyDescent="0.25">
      <c r="F290" s="2">
        <v>280</v>
      </c>
      <c r="G290" s="14" t="e">
        <f t="shared" si="81"/>
        <v>#REF!</v>
      </c>
      <c r="H290" s="14" t="e">
        <f t="shared" si="73"/>
        <v>#REF!</v>
      </c>
      <c r="I290" s="9" t="e">
        <f t="shared" si="74"/>
        <v>#REF!</v>
      </c>
      <c r="J290" s="9" t="e">
        <f t="shared" si="75"/>
        <v>#REF!</v>
      </c>
      <c r="K290" s="14" t="e">
        <f t="shared" si="76"/>
        <v>#REF!</v>
      </c>
      <c r="L290" s="9" t="e">
        <f>VLOOKUP(YEAR(G290),Справочники!$C$3:$I$33,7,FALSE)</f>
        <v>#REF!</v>
      </c>
      <c r="M290" s="5" t="e">
        <f>VLOOKUP(YEAR(G290),Справочники!$C$3:$D$33,2,FALSE)</f>
        <v>#REF!</v>
      </c>
      <c r="N290" s="5" t="e">
        <f t="shared" si="67"/>
        <v>#REF!</v>
      </c>
      <c r="O290" s="5" t="e">
        <f t="shared" si="68"/>
        <v>#REF!</v>
      </c>
      <c r="P290" s="5" t="e">
        <f t="shared" si="69"/>
        <v>#REF!</v>
      </c>
      <c r="Q290" s="5" t="e">
        <f t="shared" si="77"/>
        <v>#REF!</v>
      </c>
      <c r="R290" s="5" t="e">
        <f t="shared" si="78"/>
        <v>#REF!</v>
      </c>
      <c r="S290" s="5" t="e">
        <f t="shared" si="79"/>
        <v>#REF!</v>
      </c>
      <c r="T290" s="5" t="e">
        <f t="shared" si="80"/>
        <v>#REF!</v>
      </c>
      <c r="U290" s="5" t="e">
        <f t="shared" si="70"/>
        <v>#REF!</v>
      </c>
      <c r="V290" s="5" t="e">
        <f t="shared" si="71"/>
        <v>#REF!</v>
      </c>
      <c r="W290" s="5" t="e">
        <f t="shared" si="72"/>
        <v>#REF!</v>
      </c>
    </row>
    <row r="291" spans="6:23" x14ac:dyDescent="0.25">
      <c r="F291" s="2">
        <v>281</v>
      </c>
      <c r="G291" s="14" t="e">
        <f t="shared" si="81"/>
        <v>#REF!</v>
      </c>
      <c r="H291" s="14" t="e">
        <f t="shared" si="73"/>
        <v>#REF!</v>
      </c>
      <c r="I291" s="9" t="e">
        <f t="shared" si="74"/>
        <v>#REF!</v>
      </c>
      <c r="J291" s="9" t="e">
        <f t="shared" si="75"/>
        <v>#REF!</v>
      </c>
      <c r="K291" s="14" t="e">
        <f t="shared" si="76"/>
        <v>#REF!</v>
      </c>
      <c r="L291" s="9" t="e">
        <f>VLOOKUP(YEAR(G291),Справочники!$C$3:$I$33,7,FALSE)</f>
        <v>#REF!</v>
      </c>
      <c r="M291" s="5" t="e">
        <f>VLOOKUP(YEAR(G291),Справочники!$C$3:$D$33,2,FALSE)</f>
        <v>#REF!</v>
      </c>
      <c r="N291" s="5" t="e">
        <f t="shared" si="67"/>
        <v>#REF!</v>
      </c>
      <c r="O291" s="5" t="e">
        <f t="shared" si="68"/>
        <v>#REF!</v>
      </c>
      <c r="P291" s="5" t="e">
        <f t="shared" si="69"/>
        <v>#REF!</v>
      </c>
      <c r="Q291" s="5" t="e">
        <f t="shared" si="77"/>
        <v>#REF!</v>
      </c>
      <c r="R291" s="5" t="e">
        <f t="shared" si="78"/>
        <v>#REF!</v>
      </c>
      <c r="S291" s="5" t="e">
        <f t="shared" si="79"/>
        <v>#REF!</v>
      </c>
      <c r="T291" s="5" t="e">
        <f t="shared" si="80"/>
        <v>#REF!</v>
      </c>
      <c r="U291" s="5" t="e">
        <f t="shared" si="70"/>
        <v>#REF!</v>
      </c>
      <c r="V291" s="5" t="e">
        <f t="shared" si="71"/>
        <v>#REF!</v>
      </c>
      <c r="W291" s="5" t="e">
        <f t="shared" si="72"/>
        <v>#REF!</v>
      </c>
    </row>
    <row r="292" spans="6:23" x14ac:dyDescent="0.25">
      <c r="F292" s="2">
        <v>282</v>
      </c>
      <c r="G292" s="14" t="e">
        <f t="shared" si="81"/>
        <v>#REF!</v>
      </c>
      <c r="H292" s="14" t="e">
        <f t="shared" si="73"/>
        <v>#REF!</v>
      </c>
      <c r="I292" s="9" t="e">
        <f t="shared" si="74"/>
        <v>#REF!</v>
      </c>
      <c r="J292" s="9" t="e">
        <f t="shared" si="75"/>
        <v>#REF!</v>
      </c>
      <c r="K292" s="14" t="e">
        <f t="shared" si="76"/>
        <v>#REF!</v>
      </c>
      <c r="L292" s="9" t="e">
        <f>VLOOKUP(YEAR(G292),Справочники!$C$3:$I$33,7,FALSE)</f>
        <v>#REF!</v>
      </c>
      <c r="M292" s="5" t="e">
        <f>VLOOKUP(YEAR(G292),Справочники!$C$3:$D$33,2,FALSE)</f>
        <v>#REF!</v>
      </c>
      <c r="N292" s="5" t="e">
        <f t="shared" si="67"/>
        <v>#REF!</v>
      </c>
      <c r="O292" s="5" t="e">
        <f t="shared" si="68"/>
        <v>#REF!</v>
      </c>
      <c r="P292" s="5" t="e">
        <f t="shared" si="69"/>
        <v>#REF!</v>
      </c>
      <c r="Q292" s="5" t="e">
        <f t="shared" si="77"/>
        <v>#REF!</v>
      </c>
      <c r="R292" s="5" t="e">
        <f t="shared" si="78"/>
        <v>#REF!</v>
      </c>
      <c r="S292" s="5" t="e">
        <f t="shared" si="79"/>
        <v>#REF!</v>
      </c>
      <c r="T292" s="5" t="e">
        <f t="shared" si="80"/>
        <v>#REF!</v>
      </c>
      <c r="U292" s="5" t="e">
        <f t="shared" si="70"/>
        <v>#REF!</v>
      </c>
      <c r="V292" s="5" t="e">
        <f t="shared" si="71"/>
        <v>#REF!</v>
      </c>
      <c r="W292" s="5" t="e">
        <f t="shared" si="72"/>
        <v>#REF!</v>
      </c>
    </row>
    <row r="293" spans="6:23" x14ac:dyDescent="0.25">
      <c r="F293" s="2">
        <v>283</v>
      </c>
      <c r="G293" s="14" t="e">
        <f t="shared" si="81"/>
        <v>#REF!</v>
      </c>
      <c r="H293" s="14" t="e">
        <f t="shared" si="73"/>
        <v>#REF!</v>
      </c>
      <c r="I293" s="9" t="e">
        <f t="shared" si="74"/>
        <v>#REF!</v>
      </c>
      <c r="J293" s="9" t="e">
        <f t="shared" si="75"/>
        <v>#REF!</v>
      </c>
      <c r="K293" s="14" t="e">
        <f t="shared" si="76"/>
        <v>#REF!</v>
      </c>
      <c r="L293" s="9" t="e">
        <f>VLOOKUP(YEAR(G293),Справочники!$C$3:$I$33,7,FALSE)</f>
        <v>#REF!</v>
      </c>
      <c r="M293" s="5" t="e">
        <f>VLOOKUP(YEAR(G293),Справочники!$C$3:$D$33,2,FALSE)</f>
        <v>#REF!</v>
      </c>
      <c r="N293" s="5" t="e">
        <f t="shared" si="67"/>
        <v>#REF!</v>
      </c>
      <c r="O293" s="5" t="e">
        <f t="shared" si="68"/>
        <v>#REF!</v>
      </c>
      <c r="P293" s="5" t="e">
        <f t="shared" si="69"/>
        <v>#REF!</v>
      </c>
      <c r="Q293" s="5" t="e">
        <f t="shared" si="77"/>
        <v>#REF!</v>
      </c>
      <c r="R293" s="5" t="e">
        <f t="shared" si="78"/>
        <v>#REF!</v>
      </c>
      <c r="S293" s="5" t="e">
        <f t="shared" si="79"/>
        <v>#REF!</v>
      </c>
      <c r="T293" s="5" t="e">
        <f t="shared" si="80"/>
        <v>#REF!</v>
      </c>
      <c r="U293" s="5" t="e">
        <f t="shared" si="70"/>
        <v>#REF!</v>
      </c>
      <c r="V293" s="5" t="e">
        <f t="shared" si="71"/>
        <v>#REF!</v>
      </c>
      <c r="W293" s="5" t="e">
        <f t="shared" si="72"/>
        <v>#REF!</v>
      </c>
    </row>
    <row r="294" spans="6:23" x14ac:dyDescent="0.25">
      <c r="F294" s="2">
        <v>284</v>
      </c>
      <c r="G294" s="14" t="e">
        <f t="shared" si="81"/>
        <v>#REF!</v>
      </c>
      <c r="H294" s="14" t="e">
        <f t="shared" si="73"/>
        <v>#REF!</v>
      </c>
      <c r="I294" s="9" t="e">
        <f t="shared" si="74"/>
        <v>#REF!</v>
      </c>
      <c r="J294" s="9" t="e">
        <f t="shared" si="75"/>
        <v>#REF!</v>
      </c>
      <c r="K294" s="14" t="e">
        <f t="shared" si="76"/>
        <v>#REF!</v>
      </c>
      <c r="L294" s="9" t="e">
        <f>VLOOKUP(YEAR(G294),Справочники!$C$3:$I$33,7,FALSE)</f>
        <v>#REF!</v>
      </c>
      <c r="M294" s="5" t="e">
        <f>VLOOKUP(YEAR(G294),Справочники!$C$3:$D$33,2,FALSE)</f>
        <v>#REF!</v>
      </c>
      <c r="N294" s="5" t="e">
        <f t="shared" si="67"/>
        <v>#REF!</v>
      </c>
      <c r="O294" s="5" t="e">
        <f t="shared" si="68"/>
        <v>#REF!</v>
      </c>
      <c r="P294" s="5" t="e">
        <f t="shared" si="69"/>
        <v>#REF!</v>
      </c>
      <c r="Q294" s="5" t="e">
        <f t="shared" si="77"/>
        <v>#REF!</v>
      </c>
      <c r="R294" s="5" t="e">
        <f t="shared" si="78"/>
        <v>#REF!</v>
      </c>
      <c r="S294" s="5" t="e">
        <f t="shared" si="79"/>
        <v>#REF!</v>
      </c>
      <c r="T294" s="5" t="e">
        <f t="shared" si="80"/>
        <v>#REF!</v>
      </c>
      <c r="U294" s="5" t="e">
        <f t="shared" si="70"/>
        <v>#REF!</v>
      </c>
      <c r="V294" s="5" t="e">
        <f t="shared" si="71"/>
        <v>#REF!</v>
      </c>
      <c r="W294" s="5" t="e">
        <f t="shared" si="72"/>
        <v>#REF!</v>
      </c>
    </row>
    <row r="295" spans="6:23" x14ac:dyDescent="0.25">
      <c r="F295" s="2">
        <v>285</v>
      </c>
      <c r="G295" s="14" t="e">
        <f t="shared" si="81"/>
        <v>#REF!</v>
      </c>
      <c r="H295" s="14" t="e">
        <f t="shared" si="73"/>
        <v>#REF!</v>
      </c>
      <c r="I295" s="9" t="e">
        <f t="shared" si="74"/>
        <v>#REF!</v>
      </c>
      <c r="J295" s="9" t="e">
        <f t="shared" si="75"/>
        <v>#REF!</v>
      </c>
      <c r="K295" s="14" t="e">
        <f t="shared" si="76"/>
        <v>#REF!</v>
      </c>
      <c r="L295" s="9" t="e">
        <f>VLOOKUP(YEAR(G295),Справочники!$C$3:$I$33,7,FALSE)</f>
        <v>#REF!</v>
      </c>
      <c r="M295" s="5" t="e">
        <f>VLOOKUP(YEAR(G295),Справочники!$C$3:$D$33,2,FALSE)</f>
        <v>#REF!</v>
      </c>
      <c r="N295" s="5" t="e">
        <f t="shared" si="67"/>
        <v>#REF!</v>
      </c>
      <c r="O295" s="5" t="e">
        <f t="shared" si="68"/>
        <v>#REF!</v>
      </c>
      <c r="P295" s="5" t="e">
        <f t="shared" si="69"/>
        <v>#REF!</v>
      </c>
      <c r="Q295" s="5" t="e">
        <f t="shared" si="77"/>
        <v>#REF!</v>
      </c>
      <c r="R295" s="5" t="e">
        <f t="shared" si="78"/>
        <v>#REF!</v>
      </c>
      <c r="S295" s="5" t="e">
        <f t="shared" si="79"/>
        <v>#REF!</v>
      </c>
      <c r="T295" s="5" t="e">
        <f t="shared" si="80"/>
        <v>#REF!</v>
      </c>
      <c r="U295" s="5" t="e">
        <f t="shared" si="70"/>
        <v>#REF!</v>
      </c>
      <c r="V295" s="5" t="e">
        <f t="shared" si="71"/>
        <v>#REF!</v>
      </c>
      <c r="W295" s="5" t="e">
        <f t="shared" si="72"/>
        <v>#REF!</v>
      </c>
    </row>
    <row r="296" spans="6:23" x14ac:dyDescent="0.25">
      <c r="F296" s="2">
        <v>286</v>
      </c>
      <c r="G296" s="14" t="e">
        <f t="shared" si="81"/>
        <v>#REF!</v>
      </c>
      <c r="H296" s="14" t="e">
        <f t="shared" si="73"/>
        <v>#REF!</v>
      </c>
      <c r="I296" s="9" t="e">
        <f t="shared" si="74"/>
        <v>#REF!</v>
      </c>
      <c r="J296" s="9" t="e">
        <f t="shared" si="75"/>
        <v>#REF!</v>
      </c>
      <c r="K296" s="14" t="e">
        <f t="shared" si="76"/>
        <v>#REF!</v>
      </c>
      <c r="L296" s="9" t="e">
        <f>VLOOKUP(YEAR(G296),Справочники!$C$3:$I$33,7,FALSE)</f>
        <v>#REF!</v>
      </c>
      <c r="M296" s="5" t="e">
        <f>VLOOKUP(YEAR(G296),Справочники!$C$3:$D$33,2,FALSE)</f>
        <v>#REF!</v>
      </c>
      <c r="N296" s="5" t="e">
        <f t="shared" si="67"/>
        <v>#REF!</v>
      </c>
      <c r="O296" s="5" t="e">
        <f t="shared" si="68"/>
        <v>#REF!</v>
      </c>
      <c r="P296" s="5" t="e">
        <f t="shared" si="69"/>
        <v>#REF!</v>
      </c>
      <c r="Q296" s="5" t="e">
        <f t="shared" si="77"/>
        <v>#REF!</v>
      </c>
      <c r="R296" s="5" t="e">
        <f t="shared" si="78"/>
        <v>#REF!</v>
      </c>
      <c r="S296" s="5" t="e">
        <f t="shared" si="79"/>
        <v>#REF!</v>
      </c>
      <c r="T296" s="5" t="e">
        <f t="shared" si="80"/>
        <v>#REF!</v>
      </c>
      <c r="U296" s="5" t="e">
        <f t="shared" si="70"/>
        <v>#REF!</v>
      </c>
      <c r="V296" s="5" t="e">
        <f t="shared" si="71"/>
        <v>#REF!</v>
      </c>
      <c r="W296" s="5" t="e">
        <f t="shared" si="72"/>
        <v>#REF!</v>
      </c>
    </row>
    <row r="297" spans="6:23" x14ac:dyDescent="0.25">
      <c r="F297" s="2">
        <v>287</v>
      </c>
      <c r="G297" s="14" t="e">
        <f t="shared" si="81"/>
        <v>#REF!</v>
      </c>
      <c r="H297" s="14" t="e">
        <f t="shared" si="73"/>
        <v>#REF!</v>
      </c>
      <c r="I297" s="9" t="e">
        <f t="shared" si="74"/>
        <v>#REF!</v>
      </c>
      <c r="J297" s="9" t="e">
        <f t="shared" si="75"/>
        <v>#REF!</v>
      </c>
      <c r="K297" s="14" t="e">
        <f t="shared" si="76"/>
        <v>#REF!</v>
      </c>
      <c r="L297" s="9" t="e">
        <f>VLOOKUP(YEAR(G297),Справочники!$C$3:$I$33,7,FALSE)</f>
        <v>#REF!</v>
      </c>
      <c r="M297" s="5" t="e">
        <f>VLOOKUP(YEAR(G297),Справочники!$C$3:$D$33,2,FALSE)</f>
        <v>#REF!</v>
      </c>
      <c r="N297" s="5" t="e">
        <f t="shared" si="67"/>
        <v>#REF!</v>
      </c>
      <c r="O297" s="5" t="e">
        <f t="shared" si="68"/>
        <v>#REF!</v>
      </c>
      <c r="P297" s="5" t="e">
        <f t="shared" si="69"/>
        <v>#REF!</v>
      </c>
      <c r="Q297" s="5" t="e">
        <f t="shared" si="77"/>
        <v>#REF!</v>
      </c>
      <c r="R297" s="5" t="e">
        <f t="shared" si="78"/>
        <v>#REF!</v>
      </c>
      <c r="S297" s="5" t="e">
        <f t="shared" si="79"/>
        <v>#REF!</v>
      </c>
      <c r="T297" s="5" t="e">
        <f t="shared" si="80"/>
        <v>#REF!</v>
      </c>
      <c r="U297" s="5" t="e">
        <f t="shared" si="70"/>
        <v>#REF!</v>
      </c>
      <c r="V297" s="5" t="e">
        <f t="shared" si="71"/>
        <v>#REF!</v>
      </c>
      <c r="W297" s="5" t="e">
        <f t="shared" si="72"/>
        <v>#REF!</v>
      </c>
    </row>
    <row r="298" spans="6:23" x14ac:dyDescent="0.25">
      <c r="F298" s="2">
        <v>288</v>
      </c>
      <c r="G298" s="14" t="e">
        <f t="shared" si="81"/>
        <v>#REF!</v>
      </c>
      <c r="H298" s="14" t="e">
        <f t="shared" si="73"/>
        <v>#REF!</v>
      </c>
      <c r="I298" s="9" t="e">
        <f t="shared" si="74"/>
        <v>#REF!</v>
      </c>
      <c r="J298" s="9" t="e">
        <f t="shared" si="75"/>
        <v>#REF!</v>
      </c>
      <c r="K298" s="14" t="e">
        <f t="shared" si="76"/>
        <v>#REF!</v>
      </c>
      <c r="L298" s="9" t="e">
        <f>VLOOKUP(YEAR(G298),Справочники!$C$3:$I$33,7,FALSE)</f>
        <v>#REF!</v>
      </c>
      <c r="M298" s="5" t="e">
        <f>VLOOKUP(YEAR(G298),Справочники!$C$3:$D$33,2,FALSE)</f>
        <v>#REF!</v>
      </c>
      <c r="N298" s="5" t="e">
        <f t="shared" si="67"/>
        <v>#REF!</v>
      </c>
      <c r="O298" s="5" t="e">
        <f t="shared" si="68"/>
        <v>#REF!</v>
      </c>
      <c r="P298" s="5" t="e">
        <f t="shared" si="69"/>
        <v>#REF!</v>
      </c>
      <c r="Q298" s="5" t="e">
        <f t="shared" si="77"/>
        <v>#REF!</v>
      </c>
      <c r="R298" s="5" t="e">
        <f t="shared" si="78"/>
        <v>#REF!</v>
      </c>
      <c r="S298" s="5" t="e">
        <f t="shared" si="79"/>
        <v>#REF!</v>
      </c>
      <c r="T298" s="5" t="e">
        <f t="shared" si="80"/>
        <v>#REF!</v>
      </c>
      <c r="U298" s="5" t="e">
        <f t="shared" si="70"/>
        <v>#REF!</v>
      </c>
      <c r="V298" s="5" t="e">
        <f t="shared" si="71"/>
        <v>#REF!</v>
      </c>
      <c r="W298" s="5" t="e">
        <f t="shared" si="72"/>
        <v>#REF!</v>
      </c>
    </row>
    <row r="299" spans="6:23" x14ac:dyDescent="0.25">
      <c r="F299" s="2">
        <v>289</v>
      </c>
      <c r="G299" s="14" t="e">
        <f t="shared" si="81"/>
        <v>#REF!</v>
      </c>
      <c r="H299" s="14" t="e">
        <f t="shared" si="73"/>
        <v>#REF!</v>
      </c>
      <c r="I299" s="9" t="e">
        <f t="shared" si="74"/>
        <v>#REF!</v>
      </c>
      <c r="J299" s="9" t="e">
        <f t="shared" si="75"/>
        <v>#REF!</v>
      </c>
      <c r="K299" s="14" t="e">
        <f t="shared" si="76"/>
        <v>#REF!</v>
      </c>
      <c r="L299" s="9" t="e">
        <f>VLOOKUP(YEAR(G299),Справочники!$C$3:$I$33,7,FALSE)</f>
        <v>#REF!</v>
      </c>
      <c r="M299" s="5" t="e">
        <f>VLOOKUP(YEAR(G299),Справочники!$C$3:$D$33,2,FALSE)</f>
        <v>#REF!</v>
      </c>
      <c r="N299" s="5" t="e">
        <f t="shared" si="67"/>
        <v>#REF!</v>
      </c>
      <c r="O299" s="5" t="e">
        <f t="shared" si="68"/>
        <v>#REF!</v>
      </c>
      <c r="P299" s="5" t="e">
        <f t="shared" si="69"/>
        <v>#REF!</v>
      </c>
      <c r="Q299" s="5" t="e">
        <f t="shared" si="77"/>
        <v>#REF!</v>
      </c>
      <c r="R299" s="5" t="e">
        <f t="shared" si="78"/>
        <v>#REF!</v>
      </c>
      <c r="S299" s="5" t="e">
        <f t="shared" si="79"/>
        <v>#REF!</v>
      </c>
      <c r="T299" s="5" t="e">
        <f t="shared" si="80"/>
        <v>#REF!</v>
      </c>
      <c r="U299" s="5" t="e">
        <f t="shared" si="70"/>
        <v>#REF!</v>
      </c>
      <c r="V299" s="5" t="e">
        <f t="shared" si="71"/>
        <v>#REF!</v>
      </c>
      <c r="W299" s="5" t="e">
        <f t="shared" si="72"/>
        <v>#REF!</v>
      </c>
    </row>
    <row r="300" spans="6:23" x14ac:dyDescent="0.25">
      <c r="F300" s="2">
        <v>290</v>
      </c>
      <c r="G300" s="14" t="e">
        <f t="shared" si="81"/>
        <v>#REF!</v>
      </c>
      <c r="H300" s="14" t="e">
        <f t="shared" si="73"/>
        <v>#REF!</v>
      </c>
      <c r="I300" s="9" t="e">
        <f t="shared" si="74"/>
        <v>#REF!</v>
      </c>
      <c r="J300" s="9" t="e">
        <f t="shared" si="75"/>
        <v>#REF!</v>
      </c>
      <c r="K300" s="14" t="e">
        <f t="shared" si="76"/>
        <v>#REF!</v>
      </c>
      <c r="L300" s="9" t="e">
        <f>VLOOKUP(YEAR(G300),Справочники!$C$3:$I$33,7,FALSE)</f>
        <v>#REF!</v>
      </c>
      <c r="M300" s="5" t="e">
        <f>VLOOKUP(YEAR(G300),Справочники!$C$3:$D$33,2,FALSE)</f>
        <v>#REF!</v>
      </c>
      <c r="N300" s="5" t="e">
        <f t="shared" si="67"/>
        <v>#REF!</v>
      </c>
      <c r="O300" s="5" t="e">
        <f t="shared" si="68"/>
        <v>#REF!</v>
      </c>
      <c r="P300" s="5" t="e">
        <f t="shared" si="69"/>
        <v>#REF!</v>
      </c>
      <c r="Q300" s="5" t="e">
        <f t="shared" si="77"/>
        <v>#REF!</v>
      </c>
      <c r="R300" s="5" t="e">
        <f t="shared" si="78"/>
        <v>#REF!</v>
      </c>
      <c r="S300" s="5" t="e">
        <f t="shared" si="79"/>
        <v>#REF!</v>
      </c>
      <c r="T300" s="5" t="e">
        <f t="shared" si="80"/>
        <v>#REF!</v>
      </c>
      <c r="U300" s="5" t="e">
        <f t="shared" si="70"/>
        <v>#REF!</v>
      </c>
      <c r="V300" s="5" t="e">
        <f t="shared" si="71"/>
        <v>#REF!</v>
      </c>
      <c r="W300" s="5" t="e">
        <f t="shared" si="72"/>
        <v>#REF!</v>
      </c>
    </row>
    <row r="301" spans="6:23" x14ac:dyDescent="0.25">
      <c r="F301" s="2">
        <v>291</v>
      </c>
      <c r="G301" s="14" t="e">
        <f t="shared" si="81"/>
        <v>#REF!</v>
      </c>
      <c r="H301" s="14" t="e">
        <f t="shared" si="73"/>
        <v>#REF!</v>
      </c>
      <c r="I301" s="9" t="e">
        <f t="shared" si="74"/>
        <v>#REF!</v>
      </c>
      <c r="J301" s="9" t="e">
        <f t="shared" si="75"/>
        <v>#REF!</v>
      </c>
      <c r="K301" s="14" t="e">
        <f t="shared" si="76"/>
        <v>#REF!</v>
      </c>
      <c r="L301" s="9" t="e">
        <f>VLOOKUP(YEAR(G301),Справочники!$C$3:$I$33,7,FALSE)</f>
        <v>#REF!</v>
      </c>
      <c r="M301" s="5" t="e">
        <f>VLOOKUP(YEAR(G301),Справочники!$C$3:$D$33,2,FALSE)</f>
        <v>#REF!</v>
      </c>
      <c r="N301" s="5" t="e">
        <f t="shared" si="67"/>
        <v>#REF!</v>
      </c>
      <c r="O301" s="5" t="e">
        <f t="shared" si="68"/>
        <v>#REF!</v>
      </c>
      <c r="P301" s="5" t="e">
        <f t="shared" si="69"/>
        <v>#REF!</v>
      </c>
      <c r="Q301" s="5" t="e">
        <f t="shared" si="77"/>
        <v>#REF!</v>
      </c>
      <c r="R301" s="5" t="e">
        <f t="shared" si="78"/>
        <v>#REF!</v>
      </c>
      <c r="S301" s="5" t="e">
        <f t="shared" si="79"/>
        <v>#REF!</v>
      </c>
      <c r="T301" s="5" t="e">
        <f t="shared" si="80"/>
        <v>#REF!</v>
      </c>
      <c r="U301" s="5" t="e">
        <f t="shared" si="70"/>
        <v>#REF!</v>
      </c>
      <c r="V301" s="5" t="e">
        <f t="shared" si="71"/>
        <v>#REF!</v>
      </c>
      <c r="W301" s="5" t="e">
        <f t="shared" si="72"/>
        <v>#REF!</v>
      </c>
    </row>
    <row r="302" spans="6:23" x14ac:dyDescent="0.25">
      <c r="F302" s="2">
        <v>292</v>
      </c>
      <c r="G302" s="14" t="e">
        <f t="shared" si="81"/>
        <v>#REF!</v>
      </c>
      <c r="H302" s="14" t="e">
        <f t="shared" si="73"/>
        <v>#REF!</v>
      </c>
      <c r="I302" s="9" t="e">
        <f t="shared" si="74"/>
        <v>#REF!</v>
      </c>
      <c r="J302" s="9" t="e">
        <f t="shared" si="75"/>
        <v>#REF!</v>
      </c>
      <c r="K302" s="14" t="e">
        <f t="shared" si="76"/>
        <v>#REF!</v>
      </c>
      <c r="L302" s="9" t="e">
        <f>VLOOKUP(YEAR(G302),Справочники!$C$3:$I$33,7,FALSE)</f>
        <v>#REF!</v>
      </c>
      <c r="M302" s="5" t="e">
        <f>VLOOKUP(YEAR(G302),Справочники!$C$3:$D$33,2,FALSE)</f>
        <v>#REF!</v>
      </c>
      <c r="N302" s="5" t="e">
        <f t="shared" si="67"/>
        <v>#REF!</v>
      </c>
      <c r="O302" s="5" t="e">
        <f t="shared" si="68"/>
        <v>#REF!</v>
      </c>
      <c r="P302" s="5" t="e">
        <f t="shared" si="69"/>
        <v>#REF!</v>
      </c>
      <c r="Q302" s="5" t="e">
        <f t="shared" si="77"/>
        <v>#REF!</v>
      </c>
      <c r="R302" s="5" t="e">
        <f t="shared" si="78"/>
        <v>#REF!</v>
      </c>
      <c r="S302" s="5" t="e">
        <f t="shared" si="79"/>
        <v>#REF!</v>
      </c>
      <c r="T302" s="5" t="e">
        <f t="shared" si="80"/>
        <v>#REF!</v>
      </c>
      <c r="U302" s="5" t="e">
        <f t="shared" si="70"/>
        <v>#REF!</v>
      </c>
      <c r="V302" s="5" t="e">
        <f t="shared" si="71"/>
        <v>#REF!</v>
      </c>
      <c r="W302" s="5" t="e">
        <f t="shared" si="72"/>
        <v>#REF!</v>
      </c>
    </row>
    <row r="303" spans="6:23" x14ac:dyDescent="0.25">
      <c r="F303" s="2">
        <v>293</v>
      </c>
      <c r="G303" s="14" t="e">
        <f t="shared" si="81"/>
        <v>#REF!</v>
      </c>
      <c r="H303" s="14" t="e">
        <f t="shared" si="73"/>
        <v>#REF!</v>
      </c>
      <c r="I303" s="9" t="e">
        <f t="shared" si="74"/>
        <v>#REF!</v>
      </c>
      <c r="J303" s="9" t="e">
        <f t="shared" si="75"/>
        <v>#REF!</v>
      </c>
      <c r="K303" s="14" t="e">
        <f t="shared" si="76"/>
        <v>#REF!</v>
      </c>
      <c r="L303" s="9" t="e">
        <f>VLOOKUP(YEAR(G303),Справочники!$C$3:$I$33,7,FALSE)</f>
        <v>#REF!</v>
      </c>
      <c r="M303" s="5" t="e">
        <f>VLOOKUP(YEAR(G303),Справочники!$C$3:$D$33,2,FALSE)</f>
        <v>#REF!</v>
      </c>
      <c r="N303" s="5" t="e">
        <f t="shared" si="67"/>
        <v>#REF!</v>
      </c>
      <c r="O303" s="5" t="e">
        <f t="shared" si="68"/>
        <v>#REF!</v>
      </c>
      <c r="P303" s="5" t="e">
        <f t="shared" si="69"/>
        <v>#REF!</v>
      </c>
      <c r="Q303" s="5" t="e">
        <f t="shared" si="77"/>
        <v>#REF!</v>
      </c>
      <c r="R303" s="5" t="e">
        <f t="shared" si="78"/>
        <v>#REF!</v>
      </c>
      <c r="S303" s="5" t="e">
        <f t="shared" si="79"/>
        <v>#REF!</v>
      </c>
      <c r="T303" s="5" t="e">
        <f t="shared" si="80"/>
        <v>#REF!</v>
      </c>
      <c r="U303" s="5" t="e">
        <f t="shared" si="70"/>
        <v>#REF!</v>
      </c>
      <c r="V303" s="5" t="e">
        <f t="shared" si="71"/>
        <v>#REF!</v>
      </c>
      <c r="W303" s="5" t="e">
        <f t="shared" si="72"/>
        <v>#REF!</v>
      </c>
    </row>
    <row r="304" spans="6:23" x14ac:dyDescent="0.25">
      <c r="F304" s="2">
        <v>294</v>
      </c>
      <c r="G304" s="14" t="e">
        <f t="shared" si="81"/>
        <v>#REF!</v>
      </c>
      <c r="H304" s="14" t="e">
        <f t="shared" si="73"/>
        <v>#REF!</v>
      </c>
      <c r="I304" s="9" t="e">
        <f t="shared" si="74"/>
        <v>#REF!</v>
      </c>
      <c r="J304" s="9" t="e">
        <f t="shared" si="75"/>
        <v>#REF!</v>
      </c>
      <c r="K304" s="14" t="e">
        <f t="shared" si="76"/>
        <v>#REF!</v>
      </c>
      <c r="L304" s="9" t="e">
        <f>VLOOKUP(YEAR(G304),Справочники!$C$3:$I$33,7,FALSE)</f>
        <v>#REF!</v>
      </c>
      <c r="M304" s="5" t="e">
        <f>VLOOKUP(YEAR(G304),Справочники!$C$3:$D$33,2,FALSE)</f>
        <v>#REF!</v>
      </c>
      <c r="N304" s="5" t="e">
        <f t="shared" si="67"/>
        <v>#REF!</v>
      </c>
      <c r="O304" s="5" t="e">
        <f t="shared" si="68"/>
        <v>#REF!</v>
      </c>
      <c r="P304" s="5" t="e">
        <f t="shared" si="69"/>
        <v>#REF!</v>
      </c>
      <c r="Q304" s="5" t="e">
        <f t="shared" si="77"/>
        <v>#REF!</v>
      </c>
      <c r="R304" s="5" t="e">
        <f t="shared" si="78"/>
        <v>#REF!</v>
      </c>
      <c r="S304" s="5" t="e">
        <f t="shared" si="79"/>
        <v>#REF!</v>
      </c>
      <c r="T304" s="5" t="e">
        <f t="shared" si="80"/>
        <v>#REF!</v>
      </c>
      <c r="U304" s="5" t="e">
        <f t="shared" si="70"/>
        <v>#REF!</v>
      </c>
      <c r="V304" s="5" t="e">
        <f t="shared" si="71"/>
        <v>#REF!</v>
      </c>
      <c r="W304" s="5" t="e">
        <f t="shared" si="72"/>
        <v>#REF!</v>
      </c>
    </row>
    <row r="305" spans="6:23" x14ac:dyDescent="0.25">
      <c r="F305" s="2">
        <v>295</v>
      </c>
      <c r="G305" s="14" t="e">
        <f t="shared" si="81"/>
        <v>#REF!</v>
      </c>
      <c r="H305" s="14" t="e">
        <f t="shared" si="73"/>
        <v>#REF!</v>
      </c>
      <c r="I305" s="9" t="e">
        <f t="shared" si="74"/>
        <v>#REF!</v>
      </c>
      <c r="J305" s="9" t="e">
        <f t="shared" si="75"/>
        <v>#REF!</v>
      </c>
      <c r="K305" s="14" t="e">
        <f t="shared" si="76"/>
        <v>#REF!</v>
      </c>
      <c r="L305" s="9" t="e">
        <f>VLOOKUP(YEAR(G305),Справочники!$C$3:$I$33,7,FALSE)</f>
        <v>#REF!</v>
      </c>
      <c r="M305" s="5" t="e">
        <f>VLOOKUP(YEAR(G305),Справочники!$C$3:$D$33,2,FALSE)</f>
        <v>#REF!</v>
      </c>
      <c r="N305" s="5" t="e">
        <f t="shared" si="67"/>
        <v>#REF!</v>
      </c>
      <c r="O305" s="5" t="e">
        <f t="shared" si="68"/>
        <v>#REF!</v>
      </c>
      <c r="P305" s="5" t="e">
        <f t="shared" si="69"/>
        <v>#REF!</v>
      </c>
      <c r="Q305" s="5" t="e">
        <f t="shared" si="77"/>
        <v>#REF!</v>
      </c>
      <c r="R305" s="5" t="e">
        <f t="shared" si="78"/>
        <v>#REF!</v>
      </c>
      <c r="S305" s="5" t="e">
        <f t="shared" si="79"/>
        <v>#REF!</v>
      </c>
      <c r="T305" s="5" t="e">
        <f t="shared" si="80"/>
        <v>#REF!</v>
      </c>
      <c r="U305" s="5" t="e">
        <f t="shared" si="70"/>
        <v>#REF!</v>
      </c>
      <c r="V305" s="5" t="e">
        <f t="shared" si="71"/>
        <v>#REF!</v>
      </c>
      <c r="W305" s="5" t="e">
        <f t="shared" si="72"/>
        <v>#REF!</v>
      </c>
    </row>
    <row r="306" spans="6:23" x14ac:dyDescent="0.25">
      <c r="F306" s="2">
        <v>296</v>
      </c>
      <c r="G306" s="14" t="e">
        <f t="shared" si="81"/>
        <v>#REF!</v>
      </c>
      <c r="H306" s="14" t="e">
        <f t="shared" si="73"/>
        <v>#REF!</v>
      </c>
      <c r="I306" s="9" t="e">
        <f t="shared" si="74"/>
        <v>#REF!</v>
      </c>
      <c r="J306" s="9" t="e">
        <f t="shared" si="75"/>
        <v>#REF!</v>
      </c>
      <c r="K306" s="14" t="e">
        <f t="shared" si="76"/>
        <v>#REF!</v>
      </c>
      <c r="L306" s="9" t="e">
        <f>VLOOKUP(YEAR(G306),Справочники!$C$3:$I$33,7,FALSE)</f>
        <v>#REF!</v>
      </c>
      <c r="M306" s="5" t="e">
        <f>VLOOKUP(YEAR(G306),Справочники!$C$3:$D$33,2,FALSE)</f>
        <v>#REF!</v>
      </c>
      <c r="N306" s="5" t="e">
        <f t="shared" si="67"/>
        <v>#REF!</v>
      </c>
      <c r="O306" s="5" t="e">
        <f t="shared" si="68"/>
        <v>#REF!</v>
      </c>
      <c r="P306" s="5" t="e">
        <f t="shared" si="69"/>
        <v>#REF!</v>
      </c>
      <c r="Q306" s="5" t="e">
        <f t="shared" si="77"/>
        <v>#REF!</v>
      </c>
      <c r="R306" s="5" t="e">
        <f t="shared" si="78"/>
        <v>#REF!</v>
      </c>
      <c r="S306" s="5" t="e">
        <f t="shared" si="79"/>
        <v>#REF!</v>
      </c>
      <c r="T306" s="5" t="e">
        <f t="shared" si="80"/>
        <v>#REF!</v>
      </c>
      <c r="U306" s="5" t="e">
        <f t="shared" si="70"/>
        <v>#REF!</v>
      </c>
      <c r="V306" s="5" t="e">
        <f t="shared" si="71"/>
        <v>#REF!</v>
      </c>
      <c r="W306" s="5" t="e">
        <f t="shared" si="72"/>
        <v>#REF!</v>
      </c>
    </row>
    <row r="307" spans="6:23" x14ac:dyDescent="0.25">
      <c r="F307" s="2">
        <v>297</v>
      </c>
      <c r="G307" s="14" t="e">
        <f t="shared" si="81"/>
        <v>#REF!</v>
      </c>
      <c r="H307" s="14" t="e">
        <f t="shared" si="73"/>
        <v>#REF!</v>
      </c>
      <c r="I307" s="9" t="e">
        <f t="shared" si="74"/>
        <v>#REF!</v>
      </c>
      <c r="J307" s="9" t="e">
        <f t="shared" si="75"/>
        <v>#REF!</v>
      </c>
      <c r="K307" s="14" t="e">
        <f t="shared" si="76"/>
        <v>#REF!</v>
      </c>
      <c r="L307" s="9" t="e">
        <f>VLOOKUP(YEAR(G307),Справочники!$C$3:$I$33,7,FALSE)</f>
        <v>#REF!</v>
      </c>
      <c r="M307" s="5" t="e">
        <f>VLOOKUP(YEAR(G307),Справочники!$C$3:$D$33,2,FALSE)</f>
        <v>#REF!</v>
      </c>
      <c r="N307" s="5" t="e">
        <f t="shared" si="67"/>
        <v>#REF!</v>
      </c>
      <c r="O307" s="5" t="e">
        <f t="shared" si="68"/>
        <v>#REF!</v>
      </c>
      <c r="P307" s="5" t="e">
        <f t="shared" si="69"/>
        <v>#REF!</v>
      </c>
      <c r="Q307" s="5" t="e">
        <f t="shared" si="77"/>
        <v>#REF!</v>
      </c>
      <c r="R307" s="5" t="e">
        <f t="shared" si="78"/>
        <v>#REF!</v>
      </c>
      <c r="S307" s="5" t="e">
        <f t="shared" si="79"/>
        <v>#REF!</v>
      </c>
      <c r="T307" s="5" t="e">
        <f t="shared" si="80"/>
        <v>#REF!</v>
      </c>
      <c r="U307" s="5" t="e">
        <f t="shared" si="70"/>
        <v>#REF!</v>
      </c>
      <c r="V307" s="5" t="e">
        <f t="shared" si="71"/>
        <v>#REF!</v>
      </c>
      <c r="W307" s="5" t="e">
        <f t="shared" si="72"/>
        <v>#REF!</v>
      </c>
    </row>
    <row r="308" spans="6:23" x14ac:dyDescent="0.25">
      <c r="F308" s="2">
        <v>298</v>
      </c>
      <c r="G308" s="14" t="e">
        <f t="shared" si="81"/>
        <v>#REF!</v>
      </c>
      <c r="H308" s="14" t="e">
        <f t="shared" si="73"/>
        <v>#REF!</v>
      </c>
      <c r="I308" s="9" t="e">
        <f t="shared" si="74"/>
        <v>#REF!</v>
      </c>
      <c r="J308" s="9" t="e">
        <f t="shared" si="75"/>
        <v>#REF!</v>
      </c>
      <c r="K308" s="14" t="e">
        <f t="shared" si="76"/>
        <v>#REF!</v>
      </c>
      <c r="L308" s="9" t="e">
        <f>VLOOKUP(YEAR(G308),Справочники!$C$3:$I$33,7,FALSE)</f>
        <v>#REF!</v>
      </c>
      <c r="M308" s="5" t="e">
        <f>VLOOKUP(YEAR(G308),Справочники!$C$3:$D$33,2,FALSE)</f>
        <v>#REF!</v>
      </c>
      <c r="N308" s="5" t="e">
        <f t="shared" si="67"/>
        <v>#REF!</v>
      </c>
      <c r="O308" s="5" t="e">
        <f t="shared" si="68"/>
        <v>#REF!</v>
      </c>
      <c r="P308" s="5" t="e">
        <f t="shared" si="69"/>
        <v>#REF!</v>
      </c>
      <c r="Q308" s="5" t="e">
        <f t="shared" si="77"/>
        <v>#REF!</v>
      </c>
      <c r="R308" s="5" t="e">
        <f t="shared" si="78"/>
        <v>#REF!</v>
      </c>
      <c r="S308" s="5" t="e">
        <f t="shared" si="79"/>
        <v>#REF!</v>
      </c>
      <c r="T308" s="5" t="e">
        <f t="shared" si="80"/>
        <v>#REF!</v>
      </c>
      <c r="U308" s="5" t="e">
        <f t="shared" si="70"/>
        <v>#REF!</v>
      </c>
      <c r="V308" s="5" t="e">
        <f t="shared" si="71"/>
        <v>#REF!</v>
      </c>
      <c r="W308" s="5" t="e">
        <f t="shared" si="72"/>
        <v>#REF!</v>
      </c>
    </row>
    <row r="309" spans="6:23" x14ac:dyDescent="0.25">
      <c r="F309" s="2">
        <v>299</v>
      </c>
      <c r="G309" s="14" t="e">
        <f t="shared" si="81"/>
        <v>#REF!</v>
      </c>
      <c r="H309" s="14" t="e">
        <f t="shared" si="73"/>
        <v>#REF!</v>
      </c>
      <c r="I309" s="9" t="e">
        <f t="shared" si="74"/>
        <v>#REF!</v>
      </c>
      <c r="J309" s="9" t="e">
        <f t="shared" si="75"/>
        <v>#REF!</v>
      </c>
      <c r="K309" s="14" t="e">
        <f t="shared" si="76"/>
        <v>#REF!</v>
      </c>
      <c r="L309" s="9" t="e">
        <f>VLOOKUP(YEAR(G309),Справочники!$C$3:$I$33,7,FALSE)</f>
        <v>#REF!</v>
      </c>
      <c r="M309" s="5" t="e">
        <f>VLOOKUP(YEAR(G309),Справочники!$C$3:$D$33,2,FALSE)</f>
        <v>#REF!</v>
      </c>
      <c r="N309" s="5" t="e">
        <f t="shared" si="67"/>
        <v>#REF!</v>
      </c>
      <c r="O309" s="5" t="e">
        <f t="shared" si="68"/>
        <v>#REF!</v>
      </c>
      <c r="P309" s="5" t="e">
        <f t="shared" si="69"/>
        <v>#REF!</v>
      </c>
      <c r="Q309" s="5" t="e">
        <f t="shared" si="77"/>
        <v>#REF!</v>
      </c>
      <c r="R309" s="5" t="e">
        <f t="shared" si="78"/>
        <v>#REF!</v>
      </c>
      <c r="S309" s="5" t="e">
        <f t="shared" si="79"/>
        <v>#REF!</v>
      </c>
      <c r="T309" s="5" t="e">
        <f t="shared" si="80"/>
        <v>#REF!</v>
      </c>
      <c r="U309" s="5" t="e">
        <f t="shared" si="70"/>
        <v>#REF!</v>
      </c>
      <c r="V309" s="5" t="e">
        <f t="shared" si="71"/>
        <v>#REF!</v>
      </c>
      <c r="W309" s="5" t="e">
        <f t="shared" si="72"/>
        <v>#REF!</v>
      </c>
    </row>
    <row r="310" spans="6:23" x14ac:dyDescent="0.25">
      <c r="F310" s="2">
        <v>300</v>
      </c>
      <c r="G310" s="14" t="e">
        <f t="shared" si="81"/>
        <v>#REF!</v>
      </c>
      <c r="H310" s="14" t="e">
        <f t="shared" si="73"/>
        <v>#REF!</v>
      </c>
      <c r="I310" s="9" t="e">
        <f t="shared" si="74"/>
        <v>#REF!</v>
      </c>
      <c r="J310" s="9" t="e">
        <f t="shared" si="75"/>
        <v>#REF!</v>
      </c>
      <c r="K310" s="14" t="e">
        <f t="shared" si="76"/>
        <v>#REF!</v>
      </c>
      <c r="L310" s="9" t="e">
        <f>VLOOKUP(YEAR(G310),Справочники!$C$3:$I$33,7,FALSE)</f>
        <v>#REF!</v>
      </c>
      <c r="M310" s="5" t="e">
        <f>VLOOKUP(YEAR(G310),Справочники!$C$3:$D$33,2,FALSE)</f>
        <v>#REF!</v>
      </c>
      <c r="N310" s="5" t="e">
        <f t="shared" si="67"/>
        <v>#REF!</v>
      </c>
      <c r="O310" s="5" t="e">
        <f t="shared" si="68"/>
        <v>#REF!</v>
      </c>
      <c r="P310" s="5" t="e">
        <f t="shared" si="69"/>
        <v>#REF!</v>
      </c>
      <c r="Q310" s="5" t="e">
        <f t="shared" si="77"/>
        <v>#REF!</v>
      </c>
      <c r="R310" s="5" t="e">
        <f t="shared" si="78"/>
        <v>#REF!</v>
      </c>
      <c r="S310" s="5" t="e">
        <f t="shared" si="79"/>
        <v>#REF!</v>
      </c>
      <c r="T310" s="5" t="e">
        <f t="shared" si="80"/>
        <v>#REF!</v>
      </c>
      <c r="U310" s="5" t="e">
        <f t="shared" si="70"/>
        <v>#REF!</v>
      </c>
      <c r="V310" s="5" t="e">
        <f t="shared" si="71"/>
        <v>#REF!</v>
      </c>
      <c r="W310" s="5" t="e">
        <f t="shared" si="72"/>
        <v>#REF!</v>
      </c>
    </row>
    <row r="311" spans="6:23" x14ac:dyDescent="0.25">
      <c r="F311" s="2">
        <v>301</v>
      </c>
      <c r="G311" s="14" t="e">
        <f t="shared" si="81"/>
        <v>#REF!</v>
      </c>
      <c r="H311" s="14" t="e">
        <f t="shared" si="73"/>
        <v>#REF!</v>
      </c>
      <c r="I311" s="9" t="e">
        <f t="shared" si="74"/>
        <v>#REF!</v>
      </c>
      <c r="J311" s="9" t="e">
        <f t="shared" si="75"/>
        <v>#REF!</v>
      </c>
      <c r="K311" s="14" t="e">
        <f t="shared" si="76"/>
        <v>#REF!</v>
      </c>
      <c r="L311" s="9" t="e">
        <f>VLOOKUP(YEAR(G311),Справочники!$C$3:$I$33,7,FALSE)</f>
        <v>#REF!</v>
      </c>
      <c r="M311" s="5" t="e">
        <f>VLOOKUP(YEAR(G311),Справочники!$C$3:$D$33,2,FALSE)</f>
        <v>#REF!</v>
      </c>
      <c r="N311" s="5" t="e">
        <f t="shared" si="67"/>
        <v>#REF!</v>
      </c>
      <c r="O311" s="5" t="e">
        <f t="shared" si="68"/>
        <v>#REF!</v>
      </c>
      <c r="P311" s="5" t="e">
        <f t="shared" si="69"/>
        <v>#REF!</v>
      </c>
      <c r="Q311" s="5" t="e">
        <f t="shared" si="77"/>
        <v>#REF!</v>
      </c>
      <c r="R311" s="5" t="e">
        <f t="shared" si="78"/>
        <v>#REF!</v>
      </c>
      <c r="S311" s="5" t="e">
        <f t="shared" si="79"/>
        <v>#REF!</v>
      </c>
      <c r="T311" s="5" t="e">
        <f t="shared" si="80"/>
        <v>#REF!</v>
      </c>
      <c r="U311" s="5" t="e">
        <f t="shared" si="70"/>
        <v>#REF!</v>
      </c>
      <c r="V311" s="5" t="e">
        <f t="shared" si="71"/>
        <v>#REF!</v>
      </c>
      <c r="W311" s="5" t="e">
        <f t="shared" si="72"/>
        <v>#REF!</v>
      </c>
    </row>
    <row r="312" spans="6:23" x14ac:dyDescent="0.25">
      <c r="F312" s="2">
        <v>302</v>
      </c>
      <c r="G312" s="14" t="e">
        <f t="shared" si="81"/>
        <v>#REF!</v>
      </c>
      <c r="H312" s="14" t="e">
        <f t="shared" si="73"/>
        <v>#REF!</v>
      </c>
      <c r="I312" s="9" t="e">
        <f t="shared" si="74"/>
        <v>#REF!</v>
      </c>
      <c r="J312" s="9" t="e">
        <f t="shared" si="75"/>
        <v>#REF!</v>
      </c>
      <c r="K312" s="14" t="e">
        <f t="shared" si="76"/>
        <v>#REF!</v>
      </c>
      <c r="L312" s="9" t="e">
        <f>VLOOKUP(YEAR(G312),Справочники!$C$3:$I$33,7,FALSE)</f>
        <v>#REF!</v>
      </c>
      <c r="M312" s="5" t="e">
        <f>VLOOKUP(YEAR(G312),Справочники!$C$3:$D$33,2,FALSE)</f>
        <v>#REF!</v>
      </c>
      <c r="N312" s="5" t="e">
        <f t="shared" si="67"/>
        <v>#REF!</v>
      </c>
      <c r="O312" s="5" t="e">
        <f t="shared" si="68"/>
        <v>#REF!</v>
      </c>
      <c r="P312" s="5" t="e">
        <f t="shared" si="69"/>
        <v>#REF!</v>
      </c>
      <c r="Q312" s="5" t="e">
        <f t="shared" si="77"/>
        <v>#REF!</v>
      </c>
      <c r="R312" s="5" t="e">
        <f t="shared" si="78"/>
        <v>#REF!</v>
      </c>
      <c r="S312" s="5" t="e">
        <f t="shared" si="79"/>
        <v>#REF!</v>
      </c>
      <c r="T312" s="5" t="e">
        <f t="shared" si="80"/>
        <v>#REF!</v>
      </c>
      <c r="U312" s="5" t="e">
        <f t="shared" si="70"/>
        <v>#REF!</v>
      </c>
      <c r="V312" s="5" t="e">
        <f t="shared" si="71"/>
        <v>#REF!</v>
      </c>
      <c r="W312" s="5" t="e">
        <f t="shared" si="72"/>
        <v>#REF!</v>
      </c>
    </row>
    <row r="313" spans="6:23" x14ac:dyDescent="0.25">
      <c r="F313" s="2">
        <v>303</v>
      </c>
      <c r="G313" s="14" t="e">
        <f t="shared" si="81"/>
        <v>#REF!</v>
      </c>
      <c r="H313" s="14" t="e">
        <f t="shared" si="73"/>
        <v>#REF!</v>
      </c>
      <c r="I313" s="9" t="e">
        <f t="shared" si="74"/>
        <v>#REF!</v>
      </c>
      <c r="J313" s="9" t="e">
        <f t="shared" si="75"/>
        <v>#REF!</v>
      </c>
      <c r="K313" s="14" t="e">
        <f t="shared" si="76"/>
        <v>#REF!</v>
      </c>
      <c r="L313" s="9" t="e">
        <f>VLOOKUP(YEAR(G313),Справочники!$C$3:$I$33,7,FALSE)</f>
        <v>#REF!</v>
      </c>
      <c r="M313" s="5" t="e">
        <f>VLOOKUP(YEAR(G313),Справочники!$C$3:$D$33,2,FALSE)</f>
        <v>#REF!</v>
      </c>
      <c r="N313" s="5" t="e">
        <f t="shared" si="67"/>
        <v>#REF!</v>
      </c>
      <c r="O313" s="5" t="e">
        <f t="shared" si="68"/>
        <v>#REF!</v>
      </c>
      <c r="P313" s="5" t="e">
        <f t="shared" si="69"/>
        <v>#REF!</v>
      </c>
      <c r="Q313" s="5" t="e">
        <f t="shared" si="77"/>
        <v>#REF!</v>
      </c>
      <c r="R313" s="5" t="e">
        <f t="shared" si="78"/>
        <v>#REF!</v>
      </c>
      <c r="S313" s="5" t="e">
        <f t="shared" si="79"/>
        <v>#REF!</v>
      </c>
      <c r="T313" s="5" t="e">
        <f t="shared" si="80"/>
        <v>#REF!</v>
      </c>
      <c r="U313" s="5" t="e">
        <f t="shared" si="70"/>
        <v>#REF!</v>
      </c>
      <c r="V313" s="5" t="e">
        <f t="shared" si="71"/>
        <v>#REF!</v>
      </c>
      <c r="W313" s="5" t="e">
        <f t="shared" si="72"/>
        <v>#REF!</v>
      </c>
    </row>
    <row r="314" spans="6:23" x14ac:dyDescent="0.25">
      <c r="F314" s="2">
        <v>304</v>
      </c>
      <c r="G314" s="14" t="e">
        <f t="shared" si="81"/>
        <v>#REF!</v>
      </c>
      <c r="H314" s="14" t="e">
        <f t="shared" si="73"/>
        <v>#REF!</v>
      </c>
      <c r="I314" s="9" t="e">
        <f t="shared" si="74"/>
        <v>#REF!</v>
      </c>
      <c r="J314" s="9" t="e">
        <f t="shared" si="75"/>
        <v>#REF!</v>
      </c>
      <c r="K314" s="14" t="e">
        <f t="shared" si="76"/>
        <v>#REF!</v>
      </c>
      <c r="L314" s="9" t="e">
        <f>VLOOKUP(YEAR(G314),Справочники!$C$3:$I$33,7,FALSE)</f>
        <v>#REF!</v>
      </c>
      <c r="M314" s="5" t="e">
        <f>VLOOKUP(YEAR(G314),Справочники!$C$3:$D$33,2,FALSE)</f>
        <v>#REF!</v>
      </c>
      <c r="N314" s="5" t="e">
        <f t="shared" si="67"/>
        <v>#REF!</v>
      </c>
      <c r="O314" s="5" t="e">
        <f t="shared" si="68"/>
        <v>#REF!</v>
      </c>
      <c r="P314" s="5" t="e">
        <f t="shared" si="69"/>
        <v>#REF!</v>
      </c>
      <c r="Q314" s="5" t="e">
        <f t="shared" si="77"/>
        <v>#REF!</v>
      </c>
      <c r="R314" s="5" t="e">
        <f t="shared" si="78"/>
        <v>#REF!</v>
      </c>
      <c r="S314" s="5" t="e">
        <f t="shared" si="79"/>
        <v>#REF!</v>
      </c>
      <c r="T314" s="5" t="e">
        <f t="shared" si="80"/>
        <v>#REF!</v>
      </c>
      <c r="U314" s="5" t="e">
        <f t="shared" si="70"/>
        <v>#REF!</v>
      </c>
      <c r="V314" s="5" t="e">
        <f t="shared" si="71"/>
        <v>#REF!</v>
      </c>
      <c r="W314" s="5" t="e">
        <f t="shared" si="72"/>
        <v>#REF!</v>
      </c>
    </row>
    <row r="315" spans="6:23" x14ac:dyDescent="0.25">
      <c r="F315" s="2">
        <v>305</v>
      </c>
      <c r="G315" s="14" t="e">
        <f t="shared" si="81"/>
        <v>#REF!</v>
      </c>
      <c r="H315" s="14" t="e">
        <f t="shared" si="73"/>
        <v>#REF!</v>
      </c>
      <c r="I315" s="9" t="e">
        <f t="shared" si="74"/>
        <v>#REF!</v>
      </c>
      <c r="J315" s="9" t="e">
        <f t="shared" si="75"/>
        <v>#REF!</v>
      </c>
      <c r="K315" s="14" t="e">
        <f t="shared" si="76"/>
        <v>#REF!</v>
      </c>
      <c r="L315" s="9" t="e">
        <f>VLOOKUP(YEAR(G315),Справочники!$C$3:$I$33,7,FALSE)</f>
        <v>#REF!</v>
      </c>
      <c r="M315" s="5" t="e">
        <f>VLOOKUP(YEAR(G315),Справочники!$C$3:$D$33,2,FALSE)</f>
        <v>#REF!</v>
      </c>
      <c r="N315" s="5" t="e">
        <f t="shared" si="67"/>
        <v>#REF!</v>
      </c>
      <c r="O315" s="5" t="e">
        <f t="shared" si="68"/>
        <v>#REF!</v>
      </c>
      <c r="P315" s="5" t="e">
        <f t="shared" si="69"/>
        <v>#REF!</v>
      </c>
      <c r="Q315" s="5" t="e">
        <f t="shared" si="77"/>
        <v>#REF!</v>
      </c>
      <c r="R315" s="5" t="e">
        <f t="shared" si="78"/>
        <v>#REF!</v>
      </c>
      <c r="S315" s="5" t="e">
        <f t="shared" si="79"/>
        <v>#REF!</v>
      </c>
      <c r="T315" s="5" t="e">
        <f t="shared" si="80"/>
        <v>#REF!</v>
      </c>
      <c r="U315" s="5" t="e">
        <f t="shared" si="70"/>
        <v>#REF!</v>
      </c>
      <c r="V315" s="5" t="e">
        <f t="shared" si="71"/>
        <v>#REF!</v>
      </c>
      <c r="W315" s="5" t="e">
        <f t="shared" si="72"/>
        <v>#REF!</v>
      </c>
    </row>
    <row r="316" spans="6:23" x14ac:dyDescent="0.25">
      <c r="F316" s="2">
        <v>306</v>
      </c>
      <c r="G316" s="14" t="e">
        <f t="shared" si="81"/>
        <v>#REF!</v>
      </c>
      <c r="H316" s="14" t="e">
        <f t="shared" si="73"/>
        <v>#REF!</v>
      </c>
      <c r="I316" s="9" t="e">
        <f t="shared" si="74"/>
        <v>#REF!</v>
      </c>
      <c r="J316" s="9" t="e">
        <f t="shared" si="75"/>
        <v>#REF!</v>
      </c>
      <c r="K316" s="14" t="e">
        <f t="shared" si="76"/>
        <v>#REF!</v>
      </c>
      <c r="L316" s="9" t="e">
        <f>VLOOKUP(YEAR(G316),Справочники!$C$3:$I$33,7,FALSE)</f>
        <v>#REF!</v>
      </c>
      <c r="M316" s="5" t="e">
        <f>VLOOKUP(YEAR(G316),Справочники!$C$3:$D$33,2,FALSE)</f>
        <v>#REF!</v>
      </c>
      <c r="N316" s="5" t="e">
        <f t="shared" si="67"/>
        <v>#REF!</v>
      </c>
      <c r="O316" s="5" t="e">
        <f t="shared" si="68"/>
        <v>#REF!</v>
      </c>
      <c r="P316" s="5" t="e">
        <f t="shared" si="69"/>
        <v>#REF!</v>
      </c>
      <c r="Q316" s="5" t="e">
        <f t="shared" si="77"/>
        <v>#REF!</v>
      </c>
      <c r="R316" s="5" t="e">
        <f t="shared" si="78"/>
        <v>#REF!</v>
      </c>
      <c r="S316" s="5" t="e">
        <f t="shared" si="79"/>
        <v>#REF!</v>
      </c>
      <c r="T316" s="5" t="e">
        <f t="shared" si="80"/>
        <v>#REF!</v>
      </c>
      <c r="U316" s="5" t="e">
        <f t="shared" si="70"/>
        <v>#REF!</v>
      </c>
      <c r="V316" s="5" t="e">
        <f t="shared" si="71"/>
        <v>#REF!</v>
      </c>
      <c r="W316" s="5" t="e">
        <f t="shared" si="72"/>
        <v>#REF!</v>
      </c>
    </row>
    <row r="317" spans="6:23" x14ac:dyDescent="0.25">
      <c r="F317" s="2">
        <v>307</v>
      </c>
      <c r="G317" s="14" t="e">
        <f t="shared" si="81"/>
        <v>#REF!</v>
      </c>
      <c r="H317" s="14" t="e">
        <f t="shared" si="73"/>
        <v>#REF!</v>
      </c>
      <c r="I317" s="9" t="e">
        <f t="shared" si="74"/>
        <v>#REF!</v>
      </c>
      <c r="J317" s="9" t="e">
        <f t="shared" si="75"/>
        <v>#REF!</v>
      </c>
      <c r="K317" s="14" t="e">
        <f t="shared" si="76"/>
        <v>#REF!</v>
      </c>
      <c r="L317" s="9" t="e">
        <f>VLOOKUP(YEAR(G317),Справочники!$C$3:$I$33,7,FALSE)</f>
        <v>#REF!</v>
      </c>
      <c r="M317" s="5" t="e">
        <f>VLOOKUP(YEAR(G317),Справочники!$C$3:$D$33,2,FALSE)</f>
        <v>#REF!</v>
      </c>
      <c r="N317" s="5" t="e">
        <f t="shared" si="67"/>
        <v>#REF!</v>
      </c>
      <c r="O317" s="5" t="e">
        <f t="shared" si="68"/>
        <v>#REF!</v>
      </c>
      <c r="P317" s="5" t="e">
        <f t="shared" si="69"/>
        <v>#REF!</v>
      </c>
      <c r="Q317" s="5" t="e">
        <f t="shared" si="77"/>
        <v>#REF!</v>
      </c>
      <c r="R317" s="5" t="e">
        <f t="shared" si="78"/>
        <v>#REF!</v>
      </c>
      <c r="S317" s="5" t="e">
        <f t="shared" si="79"/>
        <v>#REF!</v>
      </c>
      <c r="T317" s="5" t="e">
        <f t="shared" si="80"/>
        <v>#REF!</v>
      </c>
      <c r="U317" s="5" t="e">
        <f t="shared" si="70"/>
        <v>#REF!</v>
      </c>
      <c r="V317" s="5" t="e">
        <f t="shared" si="71"/>
        <v>#REF!</v>
      </c>
      <c r="W317" s="5" t="e">
        <f t="shared" si="72"/>
        <v>#REF!</v>
      </c>
    </row>
    <row r="318" spans="6:23" x14ac:dyDescent="0.25">
      <c r="F318" s="2">
        <v>308</v>
      </c>
      <c r="G318" s="14" t="e">
        <f t="shared" si="81"/>
        <v>#REF!</v>
      </c>
      <c r="H318" s="14" t="e">
        <f t="shared" si="73"/>
        <v>#REF!</v>
      </c>
      <c r="I318" s="9" t="e">
        <f t="shared" si="74"/>
        <v>#REF!</v>
      </c>
      <c r="J318" s="9" t="e">
        <f t="shared" si="75"/>
        <v>#REF!</v>
      </c>
      <c r="K318" s="14" t="e">
        <f t="shared" si="76"/>
        <v>#REF!</v>
      </c>
      <c r="L318" s="9" t="e">
        <f>VLOOKUP(YEAR(G318),Справочники!$C$3:$I$33,7,FALSE)</f>
        <v>#REF!</v>
      </c>
      <c r="M318" s="5" t="e">
        <f>VLOOKUP(YEAR(G318),Справочники!$C$3:$D$33,2,FALSE)</f>
        <v>#REF!</v>
      </c>
      <c r="N318" s="5" t="e">
        <f t="shared" si="67"/>
        <v>#REF!</v>
      </c>
      <c r="O318" s="5" t="e">
        <f t="shared" si="68"/>
        <v>#REF!</v>
      </c>
      <c r="P318" s="5" t="e">
        <f t="shared" si="69"/>
        <v>#REF!</v>
      </c>
      <c r="Q318" s="5" t="e">
        <f t="shared" si="77"/>
        <v>#REF!</v>
      </c>
      <c r="R318" s="5" t="e">
        <f t="shared" si="78"/>
        <v>#REF!</v>
      </c>
      <c r="S318" s="5" t="e">
        <f t="shared" si="79"/>
        <v>#REF!</v>
      </c>
      <c r="T318" s="5" t="e">
        <f t="shared" si="80"/>
        <v>#REF!</v>
      </c>
      <c r="U318" s="5" t="e">
        <f t="shared" si="70"/>
        <v>#REF!</v>
      </c>
      <c r="V318" s="5" t="e">
        <f t="shared" si="71"/>
        <v>#REF!</v>
      </c>
      <c r="W318" s="5" t="e">
        <f t="shared" si="72"/>
        <v>#REF!</v>
      </c>
    </row>
    <row r="319" spans="6:23" x14ac:dyDescent="0.25">
      <c r="F319" s="2">
        <v>309</v>
      </c>
      <c r="G319" s="14" t="e">
        <f t="shared" si="81"/>
        <v>#REF!</v>
      </c>
      <c r="H319" s="14" t="e">
        <f t="shared" si="73"/>
        <v>#REF!</v>
      </c>
      <c r="I319" s="9" t="e">
        <f t="shared" si="74"/>
        <v>#REF!</v>
      </c>
      <c r="J319" s="9" t="e">
        <f t="shared" si="75"/>
        <v>#REF!</v>
      </c>
      <c r="K319" s="14" t="e">
        <f t="shared" si="76"/>
        <v>#REF!</v>
      </c>
      <c r="L319" s="9" t="e">
        <f>VLOOKUP(YEAR(G319),Справочники!$C$3:$I$33,7,FALSE)</f>
        <v>#REF!</v>
      </c>
      <c r="M319" s="5" t="e">
        <f>VLOOKUP(YEAR(G319),Справочники!$C$3:$D$33,2,FALSE)</f>
        <v>#REF!</v>
      </c>
      <c r="N319" s="5" t="e">
        <f t="shared" si="67"/>
        <v>#REF!</v>
      </c>
      <c r="O319" s="5" t="e">
        <f t="shared" si="68"/>
        <v>#REF!</v>
      </c>
      <c r="P319" s="5" t="e">
        <f t="shared" si="69"/>
        <v>#REF!</v>
      </c>
      <c r="Q319" s="5" t="e">
        <f t="shared" si="77"/>
        <v>#REF!</v>
      </c>
      <c r="R319" s="5" t="e">
        <f t="shared" si="78"/>
        <v>#REF!</v>
      </c>
      <c r="S319" s="5" t="e">
        <f t="shared" si="79"/>
        <v>#REF!</v>
      </c>
      <c r="T319" s="5" t="e">
        <f t="shared" si="80"/>
        <v>#REF!</v>
      </c>
      <c r="U319" s="5" t="e">
        <f t="shared" si="70"/>
        <v>#REF!</v>
      </c>
      <c r="V319" s="5" t="e">
        <f t="shared" si="71"/>
        <v>#REF!</v>
      </c>
      <c r="W319" s="5" t="e">
        <f t="shared" si="72"/>
        <v>#REF!</v>
      </c>
    </row>
    <row r="320" spans="6:23" x14ac:dyDescent="0.25">
      <c r="F320" s="2">
        <v>310</v>
      </c>
      <c r="G320" s="14" t="e">
        <f t="shared" si="81"/>
        <v>#REF!</v>
      </c>
      <c r="H320" s="14" t="e">
        <f t="shared" si="73"/>
        <v>#REF!</v>
      </c>
      <c r="I320" s="9" t="e">
        <f t="shared" si="74"/>
        <v>#REF!</v>
      </c>
      <c r="J320" s="9" t="e">
        <f t="shared" si="75"/>
        <v>#REF!</v>
      </c>
      <c r="K320" s="14" t="e">
        <f t="shared" si="76"/>
        <v>#REF!</v>
      </c>
      <c r="L320" s="9" t="e">
        <f>VLOOKUP(YEAR(G320),Справочники!$C$3:$I$33,7,FALSE)</f>
        <v>#REF!</v>
      </c>
      <c r="M320" s="5" t="e">
        <f>VLOOKUP(YEAR(G320),Справочники!$C$3:$D$33,2,FALSE)</f>
        <v>#REF!</v>
      </c>
      <c r="N320" s="5" t="e">
        <f t="shared" si="67"/>
        <v>#REF!</v>
      </c>
      <c r="O320" s="5" t="e">
        <f t="shared" si="68"/>
        <v>#REF!</v>
      </c>
      <c r="P320" s="5" t="e">
        <f t="shared" si="69"/>
        <v>#REF!</v>
      </c>
      <c r="Q320" s="5" t="e">
        <f t="shared" si="77"/>
        <v>#REF!</v>
      </c>
      <c r="R320" s="5" t="e">
        <f t="shared" si="78"/>
        <v>#REF!</v>
      </c>
      <c r="S320" s="5" t="e">
        <f t="shared" si="79"/>
        <v>#REF!</v>
      </c>
      <c r="T320" s="5" t="e">
        <f t="shared" si="80"/>
        <v>#REF!</v>
      </c>
      <c r="U320" s="5" t="e">
        <f t="shared" si="70"/>
        <v>#REF!</v>
      </c>
      <c r="V320" s="5" t="e">
        <f t="shared" si="71"/>
        <v>#REF!</v>
      </c>
      <c r="W320" s="5" t="e">
        <f t="shared" si="72"/>
        <v>#REF!</v>
      </c>
    </row>
    <row r="321" spans="6:23" x14ac:dyDescent="0.25">
      <c r="F321" s="2">
        <v>311</v>
      </c>
      <c r="G321" s="14" t="e">
        <f t="shared" si="81"/>
        <v>#REF!</v>
      </c>
      <c r="H321" s="14" t="e">
        <f t="shared" si="73"/>
        <v>#REF!</v>
      </c>
      <c r="I321" s="9" t="e">
        <f t="shared" si="74"/>
        <v>#REF!</v>
      </c>
      <c r="J321" s="9" t="e">
        <f t="shared" si="75"/>
        <v>#REF!</v>
      </c>
      <c r="K321" s="14" t="e">
        <f t="shared" si="76"/>
        <v>#REF!</v>
      </c>
      <c r="L321" s="9" t="e">
        <f>VLOOKUP(YEAR(G321),Справочники!$C$3:$I$33,7,FALSE)</f>
        <v>#REF!</v>
      </c>
      <c r="M321" s="5" t="e">
        <f>VLOOKUP(YEAR(G321),Справочники!$C$3:$D$33,2,FALSE)</f>
        <v>#REF!</v>
      </c>
      <c r="N321" s="5" t="e">
        <f t="shared" si="67"/>
        <v>#REF!</v>
      </c>
      <c r="O321" s="5" t="e">
        <f t="shared" si="68"/>
        <v>#REF!</v>
      </c>
      <c r="P321" s="5" t="e">
        <f t="shared" si="69"/>
        <v>#REF!</v>
      </c>
      <c r="Q321" s="5" t="e">
        <f t="shared" si="77"/>
        <v>#REF!</v>
      </c>
      <c r="R321" s="5" t="e">
        <f t="shared" si="78"/>
        <v>#REF!</v>
      </c>
      <c r="S321" s="5" t="e">
        <f t="shared" si="79"/>
        <v>#REF!</v>
      </c>
      <c r="T321" s="5" t="e">
        <f t="shared" si="80"/>
        <v>#REF!</v>
      </c>
      <c r="U321" s="5" t="e">
        <f t="shared" si="70"/>
        <v>#REF!</v>
      </c>
      <c r="V321" s="5" t="e">
        <f t="shared" si="71"/>
        <v>#REF!</v>
      </c>
      <c r="W321" s="5" t="e">
        <f t="shared" si="72"/>
        <v>#REF!</v>
      </c>
    </row>
    <row r="322" spans="6:23" x14ac:dyDescent="0.25">
      <c r="F322" s="2">
        <v>312</v>
      </c>
      <c r="G322" s="14" t="e">
        <f t="shared" si="81"/>
        <v>#REF!</v>
      </c>
      <c r="H322" s="14" t="e">
        <f t="shared" si="73"/>
        <v>#REF!</v>
      </c>
      <c r="I322" s="9" t="e">
        <f t="shared" si="74"/>
        <v>#REF!</v>
      </c>
      <c r="J322" s="9" t="e">
        <f t="shared" si="75"/>
        <v>#REF!</v>
      </c>
      <c r="K322" s="14" t="e">
        <f t="shared" si="76"/>
        <v>#REF!</v>
      </c>
      <c r="L322" s="9" t="e">
        <f>VLOOKUP(YEAR(G322),Справочники!$C$3:$I$33,7,FALSE)</f>
        <v>#REF!</v>
      </c>
      <c r="M322" s="5" t="e">
        <f>VLOOKUP(YEAR(G322),Справочники!$C$3:$D$33,2,FALSE)</f>
        <v>#REF!</v>
      </c>
      <c r="N322" s="5" t="e">
        <f t="shared" si="67"/>
        <v>#REF!</v>
      </c>
      <c r="O322" s="5" t="e">
        <f t="shared" si="68"/>
        <v>#REF!</v>
      </c>
      <c r="P322" s="5" t="e">
        <f t="shared" si="69"/>
        <v>#REF!</v>
      </c>
      <c r="Q322" s="5" t="e">
        <f t="shared" si="77"/>
        <v>#REF!</v>
      </c>
      <c r="R322" s="5" t="e">
        <f t="shared" si="78"/>
        <v>#REF!</v>
      </c>
      <c r="S322" s="5" t="e">
        <f t="shared" si="79"/>
        <v>#REF!</v>
      </c>
      <c r="T322" s="5" t="e">
        <f t="shared" si="80"/>
        <v>#REF!</v>
      </c>
      <c r="U322" s="5" t="e">
        <f t="shared" si="70"/>
        <v>#REF!</v>
      </c>
      <c r="V322" s="5" t="e">
        <f t="shared" si="71"/>
        <v>#REF!</v>
      </c>
      <c r="W322" s="5" t="e">
        <f t="shared" si="72"/>
        <v>#REF!</v>
      </c>
    </row>
    <row r="323" spans="6:23" x14ac:dyDescent="0.25">
      <c r="F323" s="2">
        <v>313</v>
      </c>
      <c r="G323" s="14" t="e">
        <f t="shared" si="81"/>
        <v>#REF!</v>
      </c>
      <c r="H323" s="14" t="e">
        <f t="shared" si="73"/>
        <v>#REF!</v>
      </c>
      <c r="I323" s="9" t="e">
        <f t="shared" si="74"/>
        <v>#REF!</v>
      </c>
      <c r="J323" s="9" t="e">
        <f t="shared" si="75"/>
        <v>#REF!</v>
      </c>
      <c r="K323" s="14" t="e">
        <f t="shared" si="76"/>
        <v>#REF!</v>
      </c>
      <c r="L323" s="9" t="e">
        <f>VLOOKUP(YEAR(G323),Справочники!$C$3:$I$33,7,FALSE)</f>
        <v>#REF!</v>
      </c>
      <c r="M323" s="5" t="e">
        <f>VLOOKUP(YEAR(G323),Справочники!$C$3:$D$33,2,FALSE)</f>
        <v>#REF!</v>
      </c>
      <c r="N323" s="5" t="e">
        <f t="shared" si="67"/>
        <v>#REF!</v>
      </c>
      <c r="O323" s="5" t="e">
        <f t="shared" si="68"/>
        <v>#REF!</v>
      </c>
      <c r="P323" s="5" t="e">
        <f t="shared" si="69"/>
        <v>#REF!</v>
      </c>
      <c r="Q323" s="5" t="e">
        <f t="shared" si="77"/>
        <v>#REF!</v>
      </c>
      <c r="R323" s="5" t="e">
        <f t="shared" si="78"/>
        <v>#REF!</v>
      </c>
      <c r="S323" s="5" t="e">
        <f t="shared" si="79"/>
        <v>#REF!</v>
      </c>
      <c r="T323" s="5" t="e">
        <f t="shared" si="80"/>
        <v>#REF!</v>
      </c>
      <c r="U323" s="5" t="e">
        <f t="shared" si="70"/>
        <v>#REF!</v>
      </c>
      <c r="V323" s="5" t="e">
        <f t="shared" si="71"/>
        <v>#REF!</v>
      </c>
      <c r="W323" s="5" t="e">
        <f t="shared" si="72"/>
        <v>#REF!</v>
      </c>
    </row>
    <row r="324" spans="6:23" x14ac:dyDescent="0.25">
      <c r="F324" s="2">
        <v>314</v>
      </c>
      <c r="G324" s="14" t="e">
        <f t="shared" si="81"/>
        <v>#REF!</v>
      </c>
      <c r="H324" s="14" t="e">
        <f t="shared" si="73"/>
        <v>#REF!</v>
      </c>
      <c r="I324" s="9" t="e">
        <f t="shared" si="74"/>
        <v>#REF!</v>
      </c>
      <c r="J324" s="9" t="e">
        <f t="shared" si="75"/>
        <v>#REF!</v>
      </c>
      <c r="K324" s="14" t="e">
        <f t="shared" si="76"/>
        <v>#REF!</v>
      </c>
      <c r="L324" s="9" t="e">
        <f>VLOOKUP(YEAR(G324),Справочники!$C$3:$I$33,7,FALSE)</f>
        <v>#REF!</v>
      </c>
      <c r="M324" s="5" t="e">
        <f>VLOOKUP(YEAR(G324),Справочники!$C$3:$D$33,2,FALSE)</f>
        <v>#REF!</v>
      </c>
      <c r="N324" s="5" t="e">
        <f t="shared" si="67"/>
        <v>#REF!</v>
      </c>
      <c r="O324" s="5" t="e">
        <f t="shared" si="68"/>
        <v>#REF!</v>
      </c>
      <c r="P324" s="5" t="e">
        <f t="shared" si="69"/>
        <v>#REF!</v>
      </c>
      <c r="Q324" s="5" t="e">
        <f t="shared" si="77"/>
        <v>#REF!</v>
      </c>
      <c r="R324" s="5" t="e">
        <f t="shared" si="78"/>
        <v>#REF!</v>
      </c>
      <c r="S324" s="5" t="e">
        <f t="shared" si="79"/>
        <v>#REF!</v>
      </c>
      <c r="T324" s="5" t="e">
        <f t="shared" si="80"/>
        <v>#REF!</v>
      </c>
      <c r="U324" s="5" t="e">
        <f t="shared" si="70"/>
        <v>#REF!</v>
      </c>
      <c r="V324" s="5" t="e">
        <f t="shared" si="71"/>
        <v>#REF!</v>
      </c>
      <c r="W324" s="5" t="e">
        <f t="shared" si="72"/>
        <v>#REF!</v>
      </c>
    </row>
    <row r="325" spans="6:23" x14ac:dyDescent="0.25">
      <c r="F325" s="2">
        <v>315</v>
      </c>
      <c r="G325" s="14" t="e">
        <f t="shared" si="81"/>
        <v>#REF!</v>
      </c>
      <c r="H325" s="14" t="e">
        <f t="shared" si="73"/>
        <v>#REF!</v>
      </c>
      <c r="I325" s="9" t="e">
        <f t="shared" si="74"/>
        <v>#REF!</v>
      </c>
      <c r="J325" s="9" t="e">
        <f t="shared" si="75"/>
        <v>#REF!</v>
      </c>
      <c r="K325" s="14" t="e">
        <f t="shared" si="76"/>
        <v>#REF!</v>
      </c>
      <c r="L325" s="9" t="e">
        <f>VLOOKUP(YEAR(G325),Справочники!$C$3:$I$33,7,FALSE)</f>
        <v>#REF!</v>
      </c>
      <c r="M325" s="5" t="e">
        <f>VLOOKUP(YEAR(G325),Справочники!$C$3:$D$33,2,FALSE)</f>
        <v>#REF!</v>
      </c>
      <c r="N325" s="5" t="e">
        <f t="shared" si="67"/>
        <v>#REF!</v>
      </c>
      <c r="O325" s="5" t="e">
        <f t="shared" si="68"/>
        <v>#REF!</v>
      </c>
      <c r="P325" s="5" t="e">
        <f t="shared" si="69"/>
        <v>#REF!</v>
      </c>
      <c r="Q325" s="5" t="e">
        <f t="shared" si="77"/>
        <v>#REF!</v>
      </c>
      <c r="R325" s="5" t="e">
        <f t="shared" si="78"/>
        <v>#REF!</v>
      </c>
      <c r="S325" s="5" t="e">
        <f t="shared" si="79"/>
        <v>#REF!</v>
      </c>
      <c r="T325" s="5" t="e">
        <f t="shared" si="80"/>
        <v>#REF!</v>
      </c>
      <c r="U325" s="5" t="e">
        <f t="shared" si="70"/>
        <v>#REF!</v>
      </c>
      <c r="V325" s="5" t="e">
        <f t="shared" si="71"/>
        <v>#REF!</v>
      </c>
      <c r="W325" s="5" t="e">
        <f t="shared" si="72"/>
        <v>#REF!</v>
      </c>
    </row>
    <row r="326" spans="6:23" x14ac:dyDescent="0.25">
      <c r="F326" s="2">
        <v>316</v>
      </c>
      <c r="G326" s="14" t="e">
        <f t="shared" si="81"/>
        <v>#REF!</v>
      </c>
      <c r="H326" s="14" t="e">
        <f t="shared" si="73"/>
        <v>#REF!</v>
      </c>
      <c r="I326" s="9" t="e">
        <f t="shared" si="74"/>
        <v>#REF!</v>
      </c>
      <c r="J326" s="9" t="e">
        <f t="shared" si="75"/>
        <v>#REF!</v>
      </c>
      <c r="K326" s="14" t="e">
        <f t="shared" si="76"/>
        <v>#REF!</v>
      </c>
      <c r="L326" s="9" t="e">
        <f>VLOOKUP(YEAR(G326),Справочники!$C$3:$I$33,7,FALSE)</f>
        <v>#REF!</v>
      </c>
      <c r="M326" s="5" t="e">
        <f>VLOOKUP(YEAR(G326),Справочники!$C$3:$D$33,2,FALSE)</f>
        <v>#REF!</v>
      </c>
      <c r="N326" s="5" t="e">
        <f t="shared" si="67"/>
        <v>#REF!</v>
      </c>
      <c r="O326" s="5" t="e">
        <f t="shared" si="68"/>
        <v>#REF!</v>
      </c>
      <c r="P326" s="5" t="e">
        <f t="shared" si="69"/>
        <v>#REF!</v>
      </c>
      <c r="Q326" s="5" t="e">
        <f t="shared" si="77"/>
        <v>#REF!</v>
      </c>
      <c r="R326" s="5" t="e">
        <f t="shared" si="78"/>
        <v>#REF!</v>
      </c>
      <c r="S326" s="5" t="e">
        <f t="shared" si="79"/>
        <v>#REF!</v>
      </c>
      <c r="T326" s="5" t="e">
        <f t="shared" si="80"/>
        <v>#REF!</v>
      </c>
      <c r="U326" s="5" t="e">
        <f t="shared" si="70"/>
        <v>#REF!</v>
      </c>
      <c r="V326" s="5" t="e">
        <f t="shared" si="71"/>
        <v>#REF!</v>
      </c>
      <c r="W326" s="5" t="e">
        <f t="shared" si="72"/>
        <v>#REF!</v>
      </c>
    </row>
    <row r="327" spans="6:23" x14ac:dyDescent="0.25">
      <c r="F327" s="2">
        <v>317</v>
      </c>
      <c r="G327" s="14" t="e">
        <f t="shared" si="81"/>
        <v>#REF!</v>
      </c>
      <c r="H327" s="14" t="e">
        <f t="shared" si="73"/>
        <v>#REF!</v>
      </c>
      <c r="I327" s="9" t="e">
        <f t="shared" si="74"/>
        <v>#REF!</v>
      </c>
      <c r="J327" s="9" t="e">
        <f t="shared" si="75"/>
        <v>#REF!</v>
      </c>
      <c r="K327" s="14" t="e">
        <f t="shared" si="76"/>
        <v>#REF!</v>
      </c>
      <c r="L327" s="9" t="e">
        <f>VLOOKUP(YEAR(G327),Справочники!$C$3:$I$33,7,FALSE)</f>
        <v>#REF!</v>
      </c>
      <c r="M327" s="5" t="e">
        <f>VLOOKUP(YEAR(G327),Справочники!$C$3:$D$33,2,FALSE)</f>
        <v>#REF!</v>
      </c>
      <c r="N327" s="5" t="e">
        <f t="shared" ref="N327:N370" si="82">O327+P327</f>
        <v>#REF!</v>
      </c>
      <c r="O327" s="5" t="e">
        <f t="shared" ref="O327:O370" si="83">V326</f>
        <v>#REF!</v>
      </c>
      <c r="P327" s="5" t="e">
        <f t="shared" ref="P327:P370" si="84">W326</f>
        <v>#REF!</v>
      </c>
      <c r="Q327" s="5" t="e">
        <f t="shared" si="77"/>
        <v>#REF!</v>
      </c>
      <c r="R327" s="5" t="e">
        <f t="shared" si="78"/>
        <v>#REF!</v>
      </c>
      <c r="S327" s="5" t="e">
        <f t="shared" si="79"/>
        <v>#REF!</v>
      </c>
      <c r="T327" s="5" t="e">
        <f t="shared" si="80"/>
        <v>#REF!</v>
      </c>
      <c r="U327" s="5" t="e">
        <f t="shared" ref="U327:U370" si="85">MAX(Q327-S327,0)</f>
        <v>#REF!</v>
      </c>
      <c r="V327" s="5" t="e">
        <f t="shared" ref="V327:V370" si="86">O327-R327</f>
        <v>#REF!</v>
      </c>
      <c r="W327" s="5" t="e">
        <f t="shared" ref="W327:W370" si="87">P327+U327-T327</f>
        <v>#REF!</v>
      </c>
    </row>
    <row r="328" spans="6:23" x14ac:dyDescent="0.25">
      <c r="F328" s="2">
        <v>318</v>
      </c>
      <c r="G328" s="14" t="e">
        <f t="shared" si="81"/>
        <v>#REF!</v>
      </c>
      <c r="H328" s="14" t="e">
        <f t="shared" si="73"/>
        <v>#REF!</v>
      </c>
      <c r="I328" s="9" t="e">
        <f t="shared" si="74"/>
        <v>#REF!</v>
      </c>
      <c r="J328" s="9" t="e">
        <f t="shared" si="75"/>
        <v>#REF!</v>
      </c>
      <c r="K328" s="14" t="e">
        <f t="shared" si="76"/>
        <v>#REF!</v>
      </c>
      <c r="L328" s="9" t="e">
        <f>VLOOKUP(YEAR(G328),Справочники!$C$3:$I$33,7,FALSE)</f>
        <v>#REF!</v>
      </c>
      <c r="M328" s="5" t="e">
        <f>VLOOKUP(YEAR(G328),Справочники!$C$3:$D$33,2,FALSE)</f>
        <v>#REF!</v>
      </c>
      <c r="N328" s="5" t="e">
        <f t="shared" si="82"/>
        <v>#REF!</v>
      </c>
      <c r="O328" s="5" t="e">
        <f t="shared" si="83"/>
        <v>#REF!</v>
      </c>
      <c r="P328" s="5" t="e">
        <f t="shared" si="84"/>
        <v>#REF!</v>
      </c>
      <c r="Q328" s="5" t="e">
        <f t="shared" si="77"/>
        <v>#REF!</v>
      </c>
      <c r="R328" s="5" t="e">
        <f t="shared" si="78"/>
        <v>#REF!</v>
      </c>
      <c r="S328" s="5" t="e">
        <f t="shared" si="79"/>
        <v>#REF!</v>
      </c>
      <c r="T328" s="5" t="e">
        <f t="shared" si="80"/>
        <v>#REF!</v>
      </c>
      <c r="U328" s="5" t="e">
        <f t="shared" si="85"/>
        <v>#REF!</v>
      </c>
      <c r="V328" s="5" t="e">
        <f t="shared" si="86"/>
        <v>#REF!</v>
      </c>
      <c r="W328" s="5" t="e">
        <f t="shared" si="87"/>
        <v>#REF!</v>
      </c>
    </row>
    <row r="329" spans="6:23" x14ac:dyDescent="0.25">
      <c r="F329" s="2">
        <v>319</v>
      </c>
      <c r="G329" s="14" t="e">
        <f t="shared" si="81"/>
        <v>#REF!</v>
      </c>
      <c r="H329" s="14" t="e">
        <f t="shared" si="73"/>
        <v>#REF!</v>
      </c>
      <c r="I329" s="9" t="e">
        <f t="shared" si="74"/>
        <v>#REF!</v>
      </c>
      <c r="J329" s="9" t="e">
        <f t="shared" si="75"/>
        <v>#REF!</v>
      </c>
      <c r="K329" s="14" t="e">
        <f t="shared" si="76"/>
        <v>#REF!</v>
      </c>
      <c r="L329" s="9" t="e">
        <f>VLOOKUP(YEAR(G329),Справочники!$C$3:$I$33,7,FALSE)</f>
        <v>#REF!</v>
      </c>
      <c r="M329" s="5" t="e">
        <f>VLOOKUP(YEAR(G329),Справочники!$C$3:$D$33,2,FALSE)</f>
        <v>#REF!</v>
      </c>
      <c r="N329" s="5" t="e">
        <f t="shared" si="82"/>
        <v>#REF!</v>
      </c>
      <c r="O329" s="5" t="e">
        <f t="shared" si="83"/>
        <v>#REF!</v>
      </c>
      <c r="P329" s="5" t="e">
        <f t="shared" si="84"/>
        <v>#REF!</v>
      </c>
      <c r="Q329" s="5" t="e">
        <f t="shared" si="77"/>
        <v>#REF!</v>
      </c>
      <c r="R329" s="5" t="e">
        <f t="shared" si="78"/>
        <v>#REF!</v>
      </c>
      <c r="S329" s="5" t="e">
        <f t="shared" si="79"/>
        <v>#REF!</v>
      </c>
      <c r="T329" s="5" t="e">
        <f t="shared" si="80"/>
        <v>#REF!</v>
      </c>
      <c r="U329" s="5" t="e">
        <f t="shared" si="85"/>
        <v>#REF!</v>
      </c>
      <c r="V329" s="5" t="e">
        <f t="shared" si="86"/>
        <v>#REF!</v>
      </c>
      <c r="W329" s="5" t="e">
        <f t="shared" si="87"/>
        <v>#REF!</v>
      </c>
    </row>
    <row r="330" spans="6:23" x14ac:dyDescent="0.25">
      <c r="F330" s="2">
        <v>320</v>
      </c>
      <c r="G330" s="14" t="e">
        <f t="shared" si="81"/>
        <v>#REF!</v>
      </c>
      <c r="H330" s="14" t="e">
        <f t="shared" si="73"/>
        <v>#REF!</v>
      </c>
      <c r="I330" s="9" t="e">
        <f t="shared" si="74"/>
        <v>#REF!</v>
      </c>
      <c r="J330" s="9" t="e">
        <f t="shared" si="75"/>
        <v>#REF!</v>
      </c>
      <c r="K330" s="14" t="e">
        <f t="shared" si="76"/>
        <v>#REF!</v>
      </c>
      <c r="L330" s="9" t="e">
        <f>VLOOKUP(YEAR(G330),Справочники!$C$3:$I$33,7,FALSE)</f>
        <v>#REF!</v>
      </c>
      <c r="M330" s="5" t="e">
        <f>VLOOKUP(YEAR(G330),Справочники!$C$3:$D$33,2,FALSE)</f>
        <v>#REF!</v>
      </c>
      <c r="N330" s="5" t="e">
        <f t="shared" si="82"/>
        <v>#REF!</v>
      </c>
      <c r="O330" s="5" t="e">
        <f t="shared" si="83"/>
        <v>#REF!</v>
      </c>
      <c r="P330" s="5" t="e">
        <f t="shared" si="84"/>
        <v>#REF!</v>
      </c>
      <c r="Q330" s="5" t="e">
        <f t="shared" si="77"/>
        <v>#REF!</v>
      </c>
      <c r="R330" s="5" t="e">
        <f t="shared" si="78"/>
        <v>#REF!</v>
      </c>
      <c r="S330" s="5" t="e">
        <f t="shared" si="79"/>
        <v>#REF!</v>
      </c>
      <c r="T330" s="5" t="e">
        <f t="shared" si="80"/>
        <v>#REF!</v>
      </c>
      <c r="U330" s="5" t="e">
        <f t="shared" si="85"/>
        <v>#REF!</v>
      </c>
      <c r="V330" s="5" t="e">
        <f t="shared" si="86"/>
        <v>#REF!</v>
      </c>
      <c r="W330" s="5" t="e">
        <f t="shared" si="87"/>
        <v>#REF!</v>
      </c>
    </row>
    <row r="331" spans="6:23" x14ac:dyDescent="0.25">
      <c r="F331" s="2">
        <v>321</v>
      </c>
      <c r="G331" s="14" t="e">
        <f t="shared" si="81"/>
        <v>#REF!</v>
      </c>
      <c r="H331" s="14" t="e">
        <f t="shared" si="73"/>
        <v>#REF!</v>
      </c>
      <c r="I331" s="9" t="e">
        <f t="shared" si="74"/>
        <v>#REF!</v>
      </c>
      <c r="J331" s="9" t="e">
        <f t="shared" si="75"/>
        <v>#REF!</v>
      </c>
      <c r="K331" s="14" t="e">
        <f t="shared" si="76"/>
        <v>#REF!</v>
      </c>
      <c r="L331" s="9" t="e">
        <f>VLOOKUP(YEAR(G331),Справочники!$C$3:$I$33,7,FALSE)</f>
        <v>#REF!</v>
      </c>
      <c r="M331" s="5" t="e">
        <f>VLOOKUP(YEAR(G331),Справочники!$C$3:$D$33,2,FALSE)</f>
        <v>#REF!</v>
      </c>
      <c r="N331" s="5" t="e">
        <f t="shared" si="82"/>
        <v>#REF!</v>
      </c>
      <c r="O331" s="5" t="e">
        <f t="shared" si="83"/>
        <v>#REF!</v>
      </c>
      <c r="P331" s="5" t="e">
        <f t="shared" si="84"/>
        <v>#REF!</v>
      </c>
      <c r="Q331" s="5" t="e">
        <f t="shared" si="77"/>
        <v>#REF!</v>
      </c>
      <c r="R331" s="5" t="e">
        <f t="shared" si="78"/>
        <v>#REF!</v>
      </c>
      <c r="S331" s="5" t="e">
        <f t="shared" si="79"/>
        <v>#REF!</v>
      </c>
      <c r="T331" s="5" t="e">
        <f t="shared" si="80"/>
        <v>#REF!</v>
      </c>
      <c r="U331" s="5" t="e">
        <f t="shared" si="85"/>
        <v>#REF!</v>
      </c>
      <c r="V331" s="5" t="e">
        <f t="shared" si="86"/>
        <v>#REF!</v>
      </c>
      <c r="W331" s="5" t="e">
        <f t="shared" si="87"/>
        <v>#REF!</v>
      </c>
    </row>
    <row r="332" spans="6:23" x14ac:dyDescent="0.25">
      <c r="F332" s="2">
        <v>322</v>
      </c>
      <c r="G332" s="14" t="e">
        <f t="shared" si="81"/>
        <v>#REF!</v>
      </c>
      <c r="H332" s="14" t="e">
        <f t="shared" ref="H332:H370" si="88">EOMONTH(G332,0)</f>
        <v>#REF!</v>
      </c>
      <c r="I332" s="9" t="e">
        <f t="shared" ref="I332:I370" si="89">H332-G332+1</f>
        <v>#REF!</v>
      </c>
      <c r="J332" s="9" t="e">
        <f t="shared" ref="J332:J370" si="90">WEEKDAY(H332,11)</f>
        <v>#REF!</v>
      </c>
      <c r="K332" s="14" t="e">
        <f t="shared" ref="K332:K370" si="91">WORKDAY(H332,IF(OR(J332=6,J332=7),1,0))</f>
        <v>#REF!</v>
      </c>
      <c r="L332" s="9" t="e">
        <f>VLOOKUP(YEAR(G332),Справочники!$C$3:$I$33,7,FALSE)</f>
        <v>#REF!</v>
      </c>
      <c r="M332" s="5" t="e">
        <f>VLOOKUP(YEAR(G332),Справочники!$C$3:$D$33,2,FALSE)</f>
        <v>#REF!</v>
      </c>
      <c r="N332" s="5" t="e">
        <f t="shared" si="82"/>
        <v>#REF!</v>
      </c>
      <c r="O332" s="5" t="e">
        <f t="shared" si="83"/>
        <v>#REF!</v>
      </c>
      <c r="P332" s="5" t="e">
        <f t="shared" si="84"/>
        <v>#REF!</v>
      </c>
      <c r="Q332" s="5" t="e">
        <f t="shared" ref="Q332:Q370" si="92">O332*$D$4/L332*I332</f>
        <v>#REF!</v>
      </c>
      <c r="R332" s="5" t="e">
        <f t="shared" ref="R332:R370" si="93">MIN(M332-T332-S332,O332)</f>
        <v>#REF!</v>
      </c>
      <c r="S332" s="5" t="e">
        <f t="shared" ref="S332:S370" si="94">MIN(M332-T332,Q332)</f>
        <v>#REF!</v>
      </c>
      <c r="T332" s="5" t="e">
        <f t="shared" ref="T332:T370" si="95">MIN(M332,P332)</f>
        <v>#REF!</v>
      </c>
      <c r="U332" s="5" t="e">
        <f t="shared" si="85"/>
        <v>#REF!</v>
      </c>
      <c r="V332" s="5" t="e">
        <f t="shared" si="86"/>
        <v>#REF!</v>
      </c>
      <c r="W332" s="5" t="e">
        <f t="shared" si="87"/>
        <v>#REF!</v>
      </c>
    </row>
    <row r="333" spans="6:23" x14ac:dyDescent="0.25">
      <c r="F333" s="2">
        <v>323</v>
      </c>
      <c r="G333" s="14" t="e">
        <f t="shared" ref="G333:G370" si="96">H332+1</f>
        <v>#REF!</v>
      </c>
      <c r="H333" s="14" t="e">
        <f t="shared" si="88"/>
        <v>#REF!</v>
      </c>
      <c r="I333" s="9" t="e">
        <f t="shared" si="89"/>
        <v>#REF!</v>
      </c>
      <c r="J333" s="9" t="e">
        <f t="shared" si="90"/>
        <v>#REF!</v>
      </c>
      <c r="K333" s="14" t="e">
        <f t="shared" si="91"/>
        <v>#REF!</v>
      </c>
      <c r="L333" s="9" t="e">
        <f>VLOOKUP(YEAR(G333),Справочники!$C$3:$I$33,7,FALSE)</f>
        <v>#REF!</v>
      </c>
      <c r="M333" s="5" t="e">
        <f>VLOOKUP(YEAR(G333),Справочники!$C$3:$D$33,2,FALSE)</f>
        <v>#REF!</v>
      </c>
      <c r="N333" s="5" t="e">
        <f t="shared" si="82"/>
        <v>#REF!</v>
      </c>
      <c r="O333" s="5" t="e">
        <f t="shared" si="83"/>
        <v>#REF!</v>
      </c>
      <c r="P333" s="5" t="e">
        <f t="shared" si="84"/>
        <v>#REF!</v>
      </c>
      <c r="Q333" s="5" t="e">
        <f t="shared" si="92"/>
        <v>#REF!</v>
      </c>
      <c r="R333" s="5" t="e">
        <f t="shared" si="93"/>
        <v>#REF!</v>
      </c>
      <c r="S333" s="5" t="e">
        <f t="shared" si="94"/>
        <v>#REF!</v>
      </c>
      <c r="T333" s="5" t="e">
        <f t="shared" si="95"/>
        <v>#REF!</v>
      </c>
      <c r="U333" s="5" t="e">
        <f t="shared" si="85"/>
        <v>#REF!</v>
      </c>
      <c r="V333" s="5" t="e">
        <f t="shared" si="86"/>
        <v>#REF!</v>
      </c>
      <c r="W333" s="5" t="e">
        <f t="shared" si="87"/>
        <v>#REF!</v>
      </c>
    </row>
    <row r="334" spans="6:23" x14ac:dyDescent="0.25">
      <c r="F334" s="2">
        <v>324</v>
      </c>
      <c r="G334" s="14" t="e">
        <f t="shared" si="96"/>
        <v>#REF!</v>
      </c>
      <c r="H334" s="14" t="e">
        <f t="shared" si="88"/>
        <v>#REF!</v>
      </c>
      <c r="I334" s="9" t="e">
        <f t="shared" si="89"/>
        <v>#REF!</v>
      </c>
      <c r="J334" s="9" t="e">
        <f t="shared" si="90"/>
        <v>#REF!</v>
      </c>
      <c r="K334" s="14" t="e">
        <f t="shared" si="91"/>
        <v>#REF!</v>
      </c>
      <c r="L334" s="9" t="e">
        <f>VLOOKUP(YEAR(G334),Справочники!$C$3:$I$33,7,FALSE)</f>
        <v>#REF!</v>
      </c>
      <c r="M334" s="5" t="e">
        <f>VLOOKUP(YEAR(G334),Справочники!$C$3:$D$33,2,FALSE)</f>
        <v>#REF!</v>
      </c>
      <c r="N334" s="5" t="e">
        <f t="shared" si="82"/>
        <v>#REF!</v>
      </c>
      <c r="O334" s="5" t="e">
        <f t="shared" si="83"/>
        <v>#REF!</v>
      </c>
      <c r="P334" s="5" t="e">
        <f t="shared" si="84"/>
        <v>#REF!</v>
      </c>
      <c r="Q334" s="5" t="e">
        <f t="shared" si="92"/>
        <v>#REF!</v>
      </c>
      <c r="R334" s="5" t="e">
        <f t="shared" si="93"/>
        <v>#REF!</v>
      </c>
      <c r="S334" s="5" t="e">
        <f t="shared" si="94"/>
        <v>#REF!</v>
      </c>
      <c r="T334" s="5" t="e">
        <f t="shared" si="95"/>
        <v>#REF!</v>
      </c>
      <c r="U334" s="5" t="e">
        <f t="shared" si="85"/>
        <v>#REF!</v>
      </c>
      <c r="V334" s="5" t="e">
        <f t="shared" si="86"/>
        <v>#REF!</v>
      </c>
      <c r="W334" s="5" t="e">
        <f t="shared" si="87"/>
        <v>#REF!</v>
      </c>
    </row>
    <row r="335" spans="6:23" x14ac:dyDescent="0.25">
      <c r="F335" s="2">
        <v>325</v>
      </c>
      <c r="G335" s="14" t="e">
        <f t="shared" si="96"/>
        <v>#REF!</v>
      </c>
      <c r="H335" s="14" t="e">
        <f t="shared" si="88"/>
        <v>#REF!</v>
      </c>
      <c r="I335" s="9" t="e">
        <f t="shared" si="89"/>
        <v>#REF!</v>
      </c>
      <c r="J335" s="9" t="e">
        <f t="shared" si="90"/>
        <v>#REF!</v>
      </c>
      <c r="K335" s="14" t="e">
        <f t="shared" si="91"/>
        <v>#REF!</v>
      </c>
      <c r="L335" s="9" t="e">
        <f>VLOOKUP(YEAR(G335),Справочники!$C$3:$I$33,7,FALSE)</f>
        <v>#REF!</v>
      </c>
      <c r="M335" s="5" t="e">
        <f>VLOOKUP(YEAR(G335),Справочники!$C$3:$D$33,2,FALSE)</f>
        <v>#REF!</v>
      </c>
      <c r="N335" s="5" t="e">
        <f t="shared" si="82"/>
        <v>#REF!</v>
      </c>
      <c r="O335" s="5" t="e">
        <f t="shared" si="83"/>
        <v>#REF!</v>
      </c>
      <c r="P335" s="5" t="e">
        <f t="shared" si="84"/>
        <v>#REF!</v>
      </c>
      <c r="Q335" s="5" t="e">
        <f t="shared" si="92"/>
        <v>#REF!</v>
      </c>
      <c r="R335" s="5" t="e">
        <f t="shared" si="93"/>
        <v>#REF!</v>
      </c>
      <c r="S335" s="5" t="e">
        <f t="shared" si="94"/>
        <v>#REF!</v>
      </c>
      <c r="T335" s="5" t="e">
        <f t="shared" si="95"/>
        <v>#REF!</v>
      </c>
      <c r="U335" s="5" t="e">
        <f t="shared" si="85"/>
        <v>#REF!</v>
      </c>
      <c r="V335" s="5" t="e">
        <f t="shared" si="86"/>
        <v>#REF!</v>
      </c>
      <c r="W335" s="5" t="e">
        <f t="shared" si="87"/>
        <v>#REF!</v>
      </c>
    </row>
    <row r="336" spans="6:23" x14ac:dyDescent="0.25">
      <c r="F336" s="2">
        <v>326</v>
      </c>
      <c r="G336" s="14" t="e">
        <f t="shared" si="96"/>
        <v>#REF!</v>
      </c>
      <c r="H336" s="14" t="e">
        <f t="shared" si="88"/>
        <v>#REF!</v>
      </c>
      <c r="I336" s="9" t="e">
        <f t="shared" si="89"/>
        <v>#REF!</v>
      </c>
      <c r="J336" s="9" t="e">
        <f t="shared" si="90"/>
        <v>#REF!</v>
      </c>
      <c r="K336" s="14" t="e">
        <f t="shared" si="91"/>
        <v>#REF!</v>
      </c>
      <c r="L336" s="9" t="e">
        <f>VLOOKUP(YEAR(G336),Справочники!$C$3:$I$33,7,FALSE)</f>
        <v>#REF!</v>
      </c>
      <c r="M336" s="5" t="e">
        <f>VLOOKUP(YEAR(G336),Справочники!$C$3:$D$33,2,FALSE)</f>
        <v>#REF!</v>
      </c>
      <c r="N336" s="5" t="e">
        <f t="shared" si="82"/>
        <v>#REF!</v>
      </c>
      <c r="O336" s="5" t="e">
        <f t="shared" si="83"/>
        <v>#REF!</v>
      </c>
      <c r="P336" s="5" t="e">
        <f t="shared" si="84"/>
        <v>#REF!</v>
      </c>
      <c r="Q336" s="5" t="e">
        <f t="shared" si="92"/>
        <v>#REF!</v>
      </c>
      <c r="R336" s="5" t="e">
        <f t="shared" si="93"/>
        <v>#REF!</v>
      </c>
      <c r="S336" s="5" t="e">
        <f t="shared" si="94"/>
        <v>#REF!</v>
      </c>
      <c r="T336" s="5" t="e">
        <f t="shared" si="95"/>
        <v>#REF!</v>
      </c>
      <c r="U336" s="5" t="e">
        <f t="shared" si="85"/>
        <v>#REF!</v>
      </c>
      <c r="V336" s="5" t="e">
        <f t="shared" si="86"/>
        <v>#REF!</v>
      </c>
      <c r="W336" s="5" t="e">
        <f t="shared" si="87"/>
        <v>#REF!</v>
      </c>
    </row>
    <row r="337" spans="6:23" x14ac:dyDescent="0.25">
      <c r="F337" s="2">
        <v>327</v>
      </c>
      <c r="G337" s="14" t="e">
        <f t="shared" si="96"/>
        <v>#REF!</v>
      </c>
      <c r="H337" s="14" t="e">
        <f t="shared" si="88"/>
        <v>#REF!</v>
      </c>
      <c r="I337" s="9" t="e">
        <f t="shared" si="89"/>
        <v>#REF!</v>
      </c>
      <c r="J337" s="9" t="e">
        <f t="shared" si="90"/>
        <v>#REF!</v>
      </c>
      <c r="K337" s="14" t="e">
        <f t="shared" si="91"/>
        <v>#REF!</v>
      </c>
      <c r="L337" s="9" t="e">
        <f>VLOOKUP(YEAR(G337),Справочники!$C$3:$I$33,7,FALSE)</f>
        <v>#REF!</v>
      </c>
      <c r="M337" s="5" t="e">
        <f>VLOOKUP(YEAR(G337),Справочники!$C$3:$D$33,2,FALSE)</f>
        <v>#REF!</v>
      </c>
      <c r="N337" s="5" t="e">
        <f t="shared" si="82"/>
        <v>#REF!</v>
      </c>
      <c r="O337" s="5" t="e">
        <f t="shared" si="83"/>
        <v>#REF!</v>
      </c>
      <c r="P337" s="5" t="e">
        <f t="shared" si="84"/>
        <v>#REF!</v>
      </c>
      <c r="Q337" s="5" t="e">
        <f t="shared" si="92"/>
        <v>#REF!</v>
      </c>
      <c r="R337" s="5" t="e">
        <f t="shared" si="93"/>
        <v>#REF!</v>
      </c>
      <c r="S337" s="5" t="e">
        <f t="shared" si="94"/>
        <v>#REF!</v>
      </c>
      <c r="T337" s="5" t="e">
        <f t="shared" si="95"/>
        <v>#REF!</v>
      </c>
      <c r="U337" s="5" t="e">
        <f t="shared" si="85"/>
        <v>#REF!</v>
      </c>
      <c r="V337" s="5" t="e">
        <f t="shared" si="86"/>
        <v>#REF!</v>
      </c>
      <c r="W337" s="5" t="e">
        <f t="shared" si="87"/>
        <v>#REF!</v>
      </c>
    </row>
    <row r="338" spans="6:23" x14ac:dyDescent="0.25">
      <c r="F338" s="2">
        <v>328</v>
      </c>
      <c r="G338" s="14" t="e">
        <f t="shared" si="96"/>
        <v>#REF!</v>
      </c>
      <c r="H338" s="14" t="e">
        <f t="shared" si="88"/>
        <v>#REF!</v>
      </c>
      <c r="I338" s="9" t="e">
        <f t="shared" si="89"/>
        <v>#REF!</v>
      </c>
      <c r="J338" s="9" t="e">
        <f t="shared" si="90"/>
        <v>#REF!</v>
      </c>
      <c r="K338" s="14" t="e">
        <f t="shared" si="91"/>
        <v>#REF!</v>
      </c>
      <c r="L338" s="9" t="e">
        <f>VLOOKUP(YEAR(G338),Справочники!$C$3:$I$33,7,FALSE)</f>
        <v>#REF!</v>
      </c>
      <c r="M338" s="5" t="e">
        <f>VLOOKUP(YEAR(G338),Справочники!$C$3:$D$33,2,FALSE)</f>
        <v>#REF!</v>
      </c>
      <c r="N338" s="5" t="e">
        <f t="shared" si="82"/>
        <v>#REF!</v>
      </c>
      <c r="O338" s="5" t="e">
        <f t="shared" si="83"/>
        <v>#REF!</v>
      </c>
      <c r="P338" s="5" t="e">
        <f t="shared" si="84"/>
        <v>#REF!</v>
      </c>
      <c r="Q338" s="5" t="e">
        <f t="shared" si="92"/>
        <v>#REF!</v>
      </c>
      <c r="R338" s="5" t="e">
        <f t="shared" si="93"/>
        <v>#REF!</v>
      </c>
      <c r="S338" s="5" t="e">
        <f t="shared" si="94"/>
        <v>#REF!</v>
      </c>
      <c r="T338" s="5" t="e">
        <f t="shared" si="95"/>
        <v>#REF!</v>
      </c>
      <c r="U338" s="5" t="e">
        <f t="shared" si="85"/>
        <v>#REF!</v>
      </c>
      <c r="V338" s="5" t="e">
        <f t="shared" si="86"/>
        <v>#REF!</v>
      </c>
      <c r="W338" s="5" t="e">
        <f t="shared" si="87"/>
        <v>#REF!</v>
      </c>
    </row>
    <row r="339" spans="6:23" x14ac:dyDescent="0.25">
      <c r="F339" s="2">
        <v>329</v>
      </c>
      <c r="G339" s="14" t="e">
        <f t="shared" si="96"/>
        <v>#REF!</v>
      </c>
      <c r="H339" s="14" t="e">
        <f t="shared" si="88"/>
        <v>#REF!</v>
      </c>
      <c r="I339" s="9" t="e">
        <f t="shared" si="89"/>
        <v>#REF!</v>
      </c>
      <c r="J339" s="9" t="e">
        <f t="shared" si="90"/>
        <v>#REF!</v>
      </c>
      <c r="K339" s="14" t="e">
        <f t="shared" si="91"/>
        <v>#REF!</v>
      </c>
      <c r="L339" s="9" t="e">
        <f>VLOOKUP(YEAR(G339),Справочники!$C$3:$I$33,7,FALSE)</f>
        <v>#REF!</v>
      </c>
      <c r="M339" s="5" t="e">
        <f>VLOOKUP(YEAR(G339),Справочники!$C$3:$D$33,2,FALSE)</f>
        <v>#REF!</v>
      </c>
      <c r="N339" s="5" t="e">
        <f t="shared" si="82"/>
        <v>#REF!</v>
      </c>
      <c r="O339" s="5" t="e">
        <f t="shared" si="83"/>
        <v>#REF!</v>
      </c>
      <c r="P339" s="5" t="e">
        <f t="shared" si="84"/>
        <v>#REF!</v>
      </c>
      <c r="Q339" s="5" t="e">
        <f t="shared" si="92"/>
        <v>#REF!</v>
      </c>
      <c r="R339" s="5" t="e">
        <f t="shared" si="93"/>
        <v>#REF!</v>
      </c>
      <c r="S339" s="5" t="e">
        <f t="shared" si="94"/>
        <v>#REF!</v>
      </c>
      <c r="T339" s="5" t="e">
        <f t="shared" si="95"/>
        <v>#REF!</v>
      </c>
      <c r="U339" s="5" t="e">
        <f t="shared" si="85"/>
        <v>#REF!</v>
      </c>
      <c r="V339" s="5" t="e">
        <f t="shared" si="86"/>
        <v>#REF!</v>
      </c>
      <c r="W339" s="5" t="e">
        <f t="shared" si="87"/>
        <v>#REF!</v>
      </c>
    </row>
    <row r="340" spans="6:23" x14ac:dyDescent="0.25">
      <c r="F340" s="2">
        <v>330</v>
      </c>
      <c r="G340" s="14" t="e">
        <f t="shared" si="96"/>
        <v>#REF!</v>
      </c>
      <c r="H340" s="14" t="e">
        <f t="shared" si="88"/>
        <v>#REF!</v>
      </c>
      <c r="I340" s="9" t="e">
        <f t="shared" si="89"/>
        <v>#REF!</v>
      </c>
      <c r="J340" s="9" t="e">
        <f t="shared" si="90"/>
        <v>#REF!</v>
      </c>
      <c r="K340" s="14" t="e">
        <f t="shared" si="91"/>
        <v>#REF!</v>
      </c>
      <c r="L340" s="9" t="e">
        <f>VLOOKUP(YEAR(G340),Справочники!$C$3:$I$33,7,FALSE)</f>
        <v>#REF!</v>
      </c>
      <c r="M340" s="5" t="e">
        <f>VLOOKUP(YEAR(G340),Справочники!$C$3:$D$33,2,FALSE)</f>
        <v>#REF!</v>
      </c>
      <c r="N340" s="5" t="e">
        <f t="shared" si="82"/>
        <v>#REF!</v>
      </c>
      <c r="O340" s="5" t="e">
        <f t="shared" si="83"/>
        <v>#REF!</v>
      </c>
      <c r="P340" s="5" t="e">
        <f t="shared" si="84"/>
        <v>#REF!</v>
      </c>
      <c r="Q340" s="5" t="e">
        <f t="shared" si="92"/>
        <v>#REF!</v>
      </c>
      <c r="R340" s="5" t="e">
        <f t="shared" si="93"/>
        <v>#REF!</v>
      </c>
      <c r="S340" s="5" t="e">
        <f t="shared" si="94"/>
        <v>#REF!</v>
      </c>
      <c r="T340" s="5" t="e">
        <f t="shared" si="95"/>
        <v>#REF!</v>
      </c>
      <c r="U340" s="5" t="e">
        <f t="shared" si="85"/>
        <v>#REF!</v>
      </c>
      <c r="V340" s="5" t="e">
        <f t="shared" si="86"/>
        <v>#REF!</v>
      </c>
      <c r="W340" s="5" t="e">
        <f t="shared" si="87"/>
        <v>#REF!</v>
      </c>
    </row>
    <row r="341" spans="6:23" x14ac:dyDescent="0.25">
      <c r="F341" s="2">
        <v>331</v>
      </c>
      <c r="G341" s="14" t="e">
        <f t="shared" si="96"/>
        <v>#REF!</v>
      </c>
      <c r="H341" s="14" t="e">
        <f t="shared" si="88"/>
        <v>#REF!</v>
      </c>
      <c r="I341" s="9" t="e">
        <f t="shared" si="89"/>
        <v>#REF!</v>
      </c>
      <c r="J341" s="9" t="e">
        <f t="shared" si="90"/>
        <v>#REF!</v>
      </c>
      <c r="K341" s="14" t="e">
        <f t="shared" si="91"/>
        <v>#REF!</v>
      </c>
      <c r="L341" s="9" t="e">
        <f>VLOOKUP(YEAR(G341),Справочники!$C$3:$I$33,7,FALSE)</f>
        <v>#REF!</v>
      </c>
      <c r="M341" s="5" t="e">
        <f>VLOOKUP(YEAR(G341),Справочники!$C$3:$D$33,2,FALSE)</f>
        <v>#REF!</v>
      </c>
      <c r="N341" s="5" t="e">
        <f t="shared" si="82"/>
        <v>#REF!</v>
      </c>
      <c r="O341" s="5" t="e">
        <f t="shared" si="83"/>
        <v>#REF!</v>
      </c>
      <c r="P341" s="5" t="e">
        <f t="shared" si="84"/>
        <v>#REF!</v>
      </c>
      <c r="Q341" s="5" t="e">
        <f t="shared" si="92"/>
        <v>#REF!</v>
      </c>
      <c r="R341" s="5" t="e">
        <f t="shared" si="93"/>
        <v>#REF!</v>
      </c>
      <c r="S341" s="5" t="e">
        <f t="shared" si="94"/>
        <v>#REF!</v>
      </c>
      <c r="T341" s="5" t="e">
        <f t="shared" si="95"/>
        <v>#REF!</v>
      </c>
      <c r="U341" s="5" t="e">
        <f t="shared" si="85"/>
        <v>#REF!</v>
      </c>
      <c r="V341" s="5" t="e">
        <f t="shared" si="86"/>
        <v>#REF!</v>
      </c>
      <c r="W341" s="5" t="e">
        <f t="shared" si="87"/>
        <v>#REF!</v>
      </c>
    </row>
    <row r="342" spans="6:23" x14ac:dyDescent="0.25">
      <c r="F342" s="2">
        <v>332</v>
      </c>
      <c r="G342" s="14" t="e">
        <f t="shared" si="96"/>
        <v>#REF!</v>
      </c>
      <c r="H342" s="14" t="e">
        <f t="shared" si="88"/>
        <v>#REF!</v>
      </c>
      <c r="I342" s="9" t="e">
        <f t="shared" si="89"/>
        <v>#REF!</v>
      </c>
      <c r="J342" s="9" t="e">
        <f t="shared" si="90"/>
        <v>#REF!</v>
      </c>
      <c r="K342" s="14" t="e">
        <f t="shared" si="91"/>
        <v>#REF!</v>
      </c>
      <c r="L342" s="9" t="e">
        <f>VLOOKUP(YEAR(G342),Справочники!$C$3:$I$33,7,FALSE)</f>
        <v>#REF!</v>
      </c>
      <c r="M342" s="5" t="e">
        <f>VLOOKUP(YEAR(G342),Справочники!$C$3:$D$33,2,FALSE)</f>
        <v>#REF!</v>
      </c>
      <c r="N342" s="5" t="e">
        <f t="shared" si="82"/>
        <v>#REF!</v>
      </c>
      <c r="O342" s="5" t="e">
        <f t="shared" si="83"/>
        <v>#REF!</v>
      </c>
      <c r="P342" s="5" t="e">
        <f t="shared" si="84"/>
        <v>#REF!</v>
      </c>
      <c r="Q342" s="5" t="e">
        <f t="shared" si="92"/>
        <v>#REF!</v>
      </c>
      <c r="R342" s="5" t="e">
        <f t="shared" si="93"/>
        <v>#REF!</v>
      </c>
      <c r="S342" s="5" t="e">
        <f t="shared" si="94"/>
        <v>#REF!</v>
      </c>
      <c r="T342" s="5" t="e">
        <f t="shared" si="95"/>
        <v>#REF!</v>
      </c>
      <c r="U342" s="5" t="e">
        <f t="shared" si="85"/>
        <v>#REF!</v>
      </c>
      <c r="V342" s="5" t="e">
        <f t="shared" si="86"/>
        <v>#REF!</v>
      </c>
      <c r="W342" s="5" t="e">
        <f t="shared" si="87"/>
        <v>#REF!</v>
      </c>
    </row>
    <row r="343" spans="6:23" x14ac:dyDescent="0.25">
      <c r="F343" s="2">
        <v>333</v>
      </c>
      <c r="G343" s="14" t="e">
        <f t="shared" si="96"/>
        <v>#REF!</v>
      </c>
      <c r="H343" s="14" t="e">
        <f t="shared" si="88"/>
        <v>#REF!</v>
      </c>
      <c r="I343" s="9" t="e">
        <f t="shared" si="89"/>
        <v>#REF!</v>
      </c>
      <c r="J343" s="9" t="e">
        <f t="shared" si="90"/>
        <v>#REF!</v>
      </c>
      <c r="K343" s="14" t="e">
        <f t="shared" si="91"/>
        <v>#REF!</v>
      </c>
      <c r="L343" s="9" t="e">
        <f>VLOOKUP(YEAR(G343),Справочники!$C$3:$I$33,7,FALSE)</f>
        <v>#REF!</v>
      </c>
      <c r="M343" s="5" t="e">
        <f>VLOOKUP(YEAR(G343),Справочники!$C$3:$D$33,2,FALSE)</f>
        <v>#REF!</v>
      </c>
      <c r="N343" s="5" t="e">
        <f t="shared" si="82"/>
        <v>#REF!</v>
      </c>
      <c r="O343" s="5" t="e">
        <f t="shared" si="83"/>
        <v>#REF!</v>
      </c>
      <c r="P343" s="5" t="e">
        <f t="shared" si="84"/>
        <v>#REF!</v>
      </c>
      <c r="Q343" s="5" t="e">
        <f t="shared" si="92"/>
        <v>#REF!</v>
      </c>
      <c r="R343" s="5" t="e">
        <f t="shared" si="93"/>
        <v>#REF!</v>
      </c>
      <c r="S343" s="5" t="e">
        <f t="shared" si="94"/>
        <v>#REF!</v>
      </c>
      <c r="T343" s="5" t="e">
        <f t="shared" si="95"/>
        <v>#REF!</v>
      </c>
      <c r="U343" s="5" t="e">
        <f t="shared" si="85"/>
        <v>#REF!</v>
      </c>
      <c r="V343" s="5" t="e">
        <f t="shared" si="86"/>
        <v>#REF!</v>
      </c>
      <c r="W343" s="5" t="e">
        <f t="shared" si="87"/>
        <v>#REF!</v>
      </c>
    </row>
    <row r="344" spans="6:23" x14ac:dyDescent="0.25">
      <c r="F344" s="2">
        <v>334</v>
      </c>
      <c r="G344" s="14" t="e">
        <f t="shared" si="96"/>
        <v>#REF!</v>
      </c>
      <c r="H344" s="14" t="e">
        <f t="shared" si="88"/>
        <v>#REF!</v>
      </c>
      <c r="I344" s="9" t="e">
        <f t="shared" si="89"/>
        <v>#REF!</v>
      </c>
      <c r="J344" s="9" t="e">
        <f t="shared" si="90"/>
        <v>#REF!</v>
      </c>
      <c r="K344" s="14" t="e">
        <f t="shared" si="91"/>
        <v>#REF!</v>
      </c>
      <c r="L344" s="9" t="e">
        <f>VLOOKUP(YEAR(G344),Справочники!$C$3:$I$33,7,FALSE)</f>
        <v>#REF!</v>
      </c>
      <c r="M344" s="5" t="e">
        <f>VLOOKUP(YEAR(G344),Справочники!$C$3:$D$33,2,FALSE)</f>
        <v>#REF!</v>
      </c>
      <c r="N344" s="5" t="e">
        <f t="shared" si="82"/>
        <v>#REF!</v>
      </c>
      <c r="O344" s="5" t="e">
        <f t="shared" si="83"/>
        <v>#REF!</v>
      </c>
      <c r="P344" s="5" t="e">
        <f t="shared" si="84"/>
        <v>#REF!</v>
      </c>
      <c r="Q344" s="5" t="e">
        <f t="shared" si="92"/>
        <v>#REF!</v>
      </c>
      <c r="R344" s="5" t="e">
        <f t="shared" si="93"/>
        <v>#REF!</v>
      </c>
      <c r="S344" s="5" t="e">
        <f t="shared" si="94"/>
        <v>#REF!</v>
      </c>
      <c r="T344" s="5" t="e">
        <f t="shared" si="95"/>
        <v>#REF!</v>
      </c>
      <c r="U344" s="5" t="e">
        <f t="shared" si="85"/>
        <v>#REF!</v>
      </c>
      <c r="V344" s="5" t="e">
        <f t="shared" si="86"/>
        <v>#REF!</v>
      </c>
      <c r="W344" s="5" t="e">
        <f t="shared" si="87"/>
        <v>#REF!</v>
      </c>
    </row>
    <row r="345" spans="6:23" x14ac:dyDescent="0.25">
      <c r="F345" s="2">
        <v>335</v>
      </c>
      <c r="G345" s="14" t="e">
        <f t="shared" si="96"/>
        <v>#REF!</v>
      </c>
      <c r="H345" s="14" t="e">
        <f t="shared" si="88"/>
        <v>#REF!</v>
      </c>
      <c r="I345" s="9" t="e">
        <f t="shared" si="89"/>
        <v>#REF!</v>
      </c>
      <c r="J345" s="9" t="e">
        <f t="shared" si="90"/>
        <v>#REF!</v>
      </c>
      <c r="K345" s="14" t="e">
        <f t="shared" si="91"/>
        <v>#REF!</v>
      </c>
      <c r="L345" s="9" t="e">
        <f>VLOOKUP(YEAR(G345),Справочники!$C$3:$I$33,7,FALSE)</f>
        <v>#REF!</v>
      </c>
      <c r="M345" s="5" t="e">
        <f>VLOOKUP(YEAR(G345),Справочники!$C$3:$D$33,2,FALSE)</f>
        <v>#REF!</v>
      </c>
      <c r="N345" s="5" t="e">
        <f t="shared" si="82"/>
        <v>#REF!</v>
      </c>
      <c r="O345" s="5" t="e">
        <f t="shared" si="83"/>
        <v>#REF!</v>
      </c>
      <c r="P345" s="5" t="e">
        <f t="shared" si="84"/>
        <v>#REF!</v>
      </c>
      <c r="Q345" s="5" t="e">
        <f t="shared" si="92"/>
        <v>#REF!</v>
      </c>
      <c r="R345" s="5" t="e">
        <f t="shared" si="93"/>
        <v>#REF!</v>
      </c>
      <c r="S345" s="5" t="e">
        <f t="shared" si="94"/>
        <v>#REF!</v>
      </c>
      <c r="T345" s="5" t="e">
        <f t="shared" si="95"/>
        <v>#REF!</v>
      </c>
      <c r="U345" s="5" t="e">
        <f t="shared" si="85"/>
        <v>#REF!</v>
      </c>
      <c r="V345" s="5" t="e">
        <f t="shared" si="86"/>
        <v>#REF!</v>
      </c>
      <c r="W345" s="5" t="e">
        <f t="shared" si="87"/>
        <v>#REF!</v>
      </c>
    </row>
    <row r="346" spans="6:23" x14ac:dyDescent="0.25">
      <c r="F346" s="2">
        <v>336</v>
      </c>
      <c r="G346" s="14" t="e">
        <f t="shared" si="96"/>
        <v>#REF!</v>
      </c>
      <c r="H346" s="14" t="e">
        <f t="shared" si="88"/>
        <v>#REF!</v>
      </c>
      <c r="I346" s="9" t="e">
        <f t="shared" si="89"/>
        <v>#REF!</v>
      </c>
      <c r="J346" s="9" t="e">
        <f t="shared" si="90"/>
        <v>#REF!</v>
      </c>
      <c r="K346" s="14" t="e">
        <f t="shared" si="91"/>
        <v>#REF!</v>
      </c>
      <c r="L346" s="9" t="e">
        <f>VLOOKUP(YEAR(G346),Справочники!$C$3:$I$33,7,FALSE)</f>
        <v>#REF!</v>
      </c>
      <c r="M346" s="5" t="e">
        <f>VLOOKUP(YEAR(G346),Справочники!$C$3:$D$33,2,FALSE)</f>
        <v>#REF!</v>
      </c>
      <c r="N346" s="5" t="e">
        <f t="shared" si="82"/>
        <v>#REF!</v>
      </c>
      <c r="O346" s="5" t="e">
        <f t="shared" si="83"/>
        <v>#REF!</v>
      </c>
      <c r="P346" s="5" t="e">
        <f t="shared" si="84"/>
        <v>#REF!</v>
      </c>
      <c r="Q346" s="5" t="e">
        <f t="shared" si="92"/>
        <v>#REF!</v>
      </c>
      <c r="R346" s="5" t="e">
        <f t="shared" si="93"/>
        <v>#REF!</v>
      </c>
      <c r="S346" s="5" t="e">
        <f t="shared" si="94"/>
        <v>#REF!</v>
      </c>
      <c r="T346" s="5" t="e">
        <f t="shared" si="95"/>
        <v>#REF!</v>
      </c>
      <c r="U346" s="5" t="e">
        <f t="shared" si="85"/>
        <v>#REF!</v>
      </c>
      <c r="V346" s="5" t="e">
        <f t="shared" si="86"/>
        <v>#REF!</v>
      </c>
      <c r="W346" s="5" t="e">
        <f t="shared" si="87"/>
        <v>#REF!</v>
      </c>
    </row>
    <row r="347" spans="6:23" x14ac:dyDescent="0.25">
      <c r="F347" s="2">
        <v>337</v>
      </c>
      <c r="G347" s="14" t="e">
        <f t="shared" si="96"/>
        <v>#REF!</v>
      </c>
      <c r="H347" s="14" t="e">
        <f t="shared" si="88"/>
        <v>#REF!</v>
      </c>
      <c r="I347" s="9" t="e">
        <f t="shared" si="89"/>
        <v>#REF!</v>
      </c>
      <c r="J347" s="9" t="e">
        <f t="shared" si="90"/>
        <v>#REF!</v>
      </c>
      <c r="K347" s="14" t="e">
        <f t="shared" si="91"/>
        <v>#REF!</v>
      </c>
      <c r="L347" s="9" t="e">
        <f>VLOOKUP(YEAR(G347),Справочники!$C$3:$I$33,7,FALSE)</f>
        <v>#REF!</v>
      </c>
      <c r="M347" s="5" t="e">
        <f>VLOOKUP(YEAR(G347),Справочники!$C$3:$D$33,2,FALSE)</f>
        <v>#REF!</v>
      </c>
      <c r="N347" s="5" t="e">
        <f t="shared" si="82"/>
        <v>#REF!</v>
      </c>
      <c r="O347" s="5" t="e">
        <f t="shared" si="83"/>
        <v>#REF!</v>
      </c>
      <c r="P347" s="5" t="e">
        <f t="shared" si="84"/>
        <v>#REF!</v>
      </c>
      <c r="Q347" s="5" t="e">
        <f t="shared" si="92"/>
        <v>#REF!</v>
      </c>
      <c r="R347" s="5" t="e">
        <f t="shared" si="93"/>
        <v>#REF!</v>
      </c>
      <c r="S347" s="5" t="e">
        <f t="shared" si="94"/>
        <v>#REF!</v>
      </c>
      <c r="T347" s="5" t="e">
        <f t="shared" si="95"/>
        <v>#REF!</v>
      </c>
      <c r="U347" s="5" t="e">
        <f t="shared" si="85"/>
        <v>#REF!</v>
      </c>
      <c r="V347" s="5" t="e">
        <f t="shared" si="86"/>
        <v>#REF!</v>
      </c>
      <c r="W347" s="5" t="e">
        <f t="shared" si="87"/>
        <v>#REF!</v>
      </c>
    </row>
    <row r="348" spans="6:23" x14ac:dyDescent="0.25">
      <c r="F348" s="2">
        <v>338</v>
      </c>
      <c r="G348" s="14" t="e">
        <f t="shared" si="96"/>
        <v>#REF!</v>
      </c>
      <c r="H348" s="14" t="e">
        <f t="shared" si="88"/>
        <v>#REF!</v>
      </c>
      <c r="I348" s="9" t="e">
        <f t="shared" si="89"/>
        <v>#REF!</v>
      </c>
      <c r="J348" s="9" t="e">
        <f t="shared" si="90"/>
        <v>#REF!</v>
      </c>
      <c r="K348" s="14" t="e">
        <f t="shared" si="91"/>
        <v>#REF!</v>
      </c>
      <c r="L348" s="9" t="e">
        <f>VLOOKUP(YEAR(G348),Справочники!$C$3:$I$33,7,FALSE)</f>
        <v>#REF!</v>
      </c>
      <c r="M348" s="5" t="e">
        <f>VLOOKUP(YEAR(G348),Справочники!$C$3:$D$33,2,FALSE)</f>
        <v>#REF!</v>
      </c>
      <c r="N348" s="5" t="e">
        <f t="shared" si="82"/>
        <v>#REF!</v>
      </c>
      <c r="O348" s="5" t="e">
        <f t="shared" si="83"/>
        <v>#REF!</v>
      </c>
      <c r="P348" s="5" t="e">
        <f t="shared" si="84"/>
        <v>#REF!</v>
      </c>
      <c r="Q348" s="5" t="e">
        <f t="shared" si="92"/>
        <v>#REF!</v>
      </c>
      <c r="R348" s="5" t="e">
        <f t="shared" si="93"/>
        <v>#REF!</v>
      </c>
      <c r="S348" s="5" t="e">
        <f t="shared" si="94"/>
        <v>#REF!</v>
      </c>
      <c r="T348" s="5" t="e">
        <f t="shared" si="95"/>
        <v>#REF!</v>
      </c>
      <c r="U348" s="5" t="e">
        <f t="shared" si="85"/>
        <v>#REF!</v>
      </c>
      <c r="V348" s="5" t="e">
        <f t="shared" si="86"/>
        <v>#REF!</v>
      </c>
      <c r="W348" s="5" t="e">
        <f t="shared" si="87"/>
        <v>#REF!</v>
      </c>
    </row>
    <row r="349" spans="6:23" x14ac:dyDescent="0.25">
      <c r="F349" s="2">
        <v>339</v>
      </c>
      <c r="G349" s="14" t="e">
        <f t="shared" si="96"/>
        <v>#REF!</v>
      </c>
      <c r="H349" s="14" t="e">
        <f t="shared" si="88"/>
        <v>#REF!</v>
      </c>
      <c r="I349" s="9" t="e">
        <f t="shared" si="89"/>
        <v>#REF!</v>
      </c>
      <c r="J349" s="9" t="e">
        <f t="shared" si="90"/>
        <v>#REF!</v>
      </c>
      <c r="K349" s="14" t="e">
        <f t="shared" si="91"/>
        <v>#REF!</v>
      </c>
      <c r="L349" s="9" t="e">
        <f>VLOOKUP(YEAR(G349),Справочники!$C$3:$I$33,7,FALSE)</f>
        <v>#REF!</v>
      </c>
      <c r="M349" s="5" t="e">
        <f>VLOOKUP(YEAR(G349),Справочники!$C$3:$D$33,2,FALSE)</f>
        <v>#REF!</v>
      </c>
      <c r="N349" s="5" t="e">
        <f t="shared" si="82"/>
        <v>#REF!</v>
      </c>
      <c r="O349" s="5" t="e">
        <f t="shared" si="83"/>
        <v>#REF!</v>
      </c>
      <c r="P349" s="5" t="e">
        <f t="shared" si="84"/>
        <v>#REF!</v>
      </c>
      <c r="Q349" s="5" t="e">
        <f t="shared" si="92"/>
        <v>#REF!</v>
      </c>
      <c r="R349" s="5" t="e">
        <f t="shared" si="93"/>
        <v>#REF!</v>
      </c>
      <c r="S349" s="5" t="e">
        <f t="shared" si="94"/>
        <v>#REF!</v>
      </c>
      <c r="T349" s="5" t="e">
        <f t="shared" si="95"/>
        <v>#REF!</v>
      </c>
      <c r="U349" s="5" t="e">
        <f t="shared" si="85"/>
        <v>#REF!</v>
      </c>
      <c r="V349" s="5" t="e">
        <f t="shared" si="86"/>
        <v>#REF!</v>
      </c>
      <c r="W349" s="5" t="e">
        <f t="shared" si="87"/>
        <v>#REF!</v>
      </c>
    </row>
    <row r="350" spans="6:23" x14ac:dyDescent="0.25">
      <c r="F350" s="2">
        <v>340</v>
      </c>
      <c r="G350" s="14" t="e">
        <f t="shared" si="96"/>
        <v>#REF!</v>
      </c>
      <c r="H350" s="14" t="e">
        <f t="shared" si="88"/>
        <v>#REF!</v>
      </c>
      <c r="I350" s="9" t="e">
        <f t="shared" si="89"/>
        <v>#REF!</v>
      </c>
      <c r="J350" s="9" t="e">
        <f t="shared" si="90"/>
        <v>#REF!</v>
      </c>
      <c r="K350" s="14" t="e">
        <f t="shared" si="91"/>
        <v>#REF!</v>
      </c>
      <c r="L350" s="9" t="e">
        <f>VLOOKUP(YEAR(G350),Справочники!$C$3:$I$33,7,FALSE)</f>
        <v>#REF!</v>
      </c>
      <c r="M350" s="5" t="e">
        <f>VLOOKUP(YEAR(G350),Справочники!$C$3:$D$33,2,FALSE)</f>
        <v>#REF!</v>
      </c>
      <c r="N350" s="5" t="e">
        <f t="shared" si="82"/>
        <v>#REF!</v>
      </c>
      <c r="O350" s="5" t="e">
        <f t="shared" si="83"/>
        <v>#REF!</v>
      </c>
      <c r="P350" s="5" t="e">
        <f t="shared" si="84"/>
        <v>#REF!</v>
      </c>
      <c r="Q350" s="5" t="e">
        <f t="shared" si="92"/>
        <v>#REF!</v>
      </c>
      <c r="R350" s="5" t="e">
        <f t="shared" si="93"/>
        <v>#REF!</v>
      </c>
      <c r="S350" s="5" t="e">
        <f t="shared" si="94"/>
        <v>#REF!</v>
      </c>
      <c r="T350" s="5" t="e">
        <f t="shared" si="95"/>
        <v>#REF!</v>
      </c>
      <c r="U350" s="5" t="e">
        <f t="shared" si="85"/>
        <v>#REF!</v>
      </c>
      <c r="V350" s="5" t="e">
        <f t="shared" si="86"/>
        <v>#REF!</v>
      </c>
      <c r="W350" s="5" t="e">
        <f t="shared" si="87"/>
        <v>#REF!</v>
      </c>
    </row>
    <row r="351" spans="6:23" x14ac:dyDescent="0.25">
      <c r="F351" s="2">
        <v>341</v>
      </c>
      <c r="G351" s="14" t="e">
        <f t="shared" si="96"/>
        <v>#REF!</v>
      </c>
      <c r="H351" s="14" t="e">
        <f t="shared" si="88"/>
        <v>#REF!</v>
      </c>
      <c r="I351" s="9" t="e">
        <f t="shared" si="89"/>
        <v>#REF!</v>
      </c>
      <c r="J351" s="9" t="e">
        <f t="shared" si="90"/>
        <v>#REF!</v>
      </c>
      <c r="K351" s="14" t="e">
        <f t="shared" si="91"/>
        <v>#REF!</v>
      </c>
      <c r="L351" s="9" t="e">
        <f>VLOOKUP(YEAR(G351),Справочники!$C$3:$I$33,7,FALSE)</f>
        <v>#REF!</v>
      </c>
      <c r="M351" s="5" t="e">
        <f>VLOOKUP(YEAR(G351),Справочники!$C$3:$D$33,2,FALSE)</f>
        <v>#REF!</v>
      </c>
      <c r="N351" s="5" t="e">
        <f t="shared" si="82"/>
        <v>#REF!</v>
      </c>
      <c r="O351" s="5" t="e">
        <f t="shared" si="83"/>
        <v>#REF!</v>
      </c>
      <c r="P351" s="5" t="e">
        <f t="shared" si="84"/>
        <v>#REF!</v>
      </c>
      <c r="Q351" s="5" t="e">
        <f t="shared" si="92"/>
        <v>#REF!</v>
      </c>
      <c r="R351" s="5" t="e">
        <f t="shared" si="93"/>
        <v>#REF!</v>
      </c>
      <c r="S351" s="5" t="e">
        <f t="shared" si="94"/>
        <v>#REF!</v>
      </c>
      <c r="T351" s="5" t="e">
        <f t="shared" si="95"/>
        <v>#REF!</v>
      </c>
      <c r="U351" s="5" t="e">
        <f t="shared" si="85"/>
        <v>#REF!</v>
      </c>
      <c r="V351" s="5" t="e">
        <f t="shared" si="86"/>
        <v>#REF!</v>
      </c>
      <c r="W351" s="5" t="e">
        <f t="shared" si="87"/>
        <v>#REF!</v>
      </c>
    </row>
    <row r="352" spans="6:23" x14ac:dyDescent="0.25">
      <c r="F352" s="2">
        <v>342</v>
      </c>
      <c r="G352" s="14" t="e">
        <f t="shared" si="96"/>
        <v>#REF!</v>
      </c>
      <c r="H352" s="14" t="e">
        <f t="shared" si="88"/>
        <v>#REF!</v>
      </c>
      <c r="I352" s="9" t="e">
        <f t="shared" si="89"/>
        <v>#REF!</v>
      </c>
      <c r="J352" s="9" t="e">
        <f t="shared" si="90"/>
        <v>#REF!</v>
      </c>
      <c r="K352" s="14" t="e">
        <f t="shared" si="91"/>
        <v>#REF!</v>
      </c>
      <c r="L352" s="9" t="e">
        <f>VLOOKUP(YEAR(G352),Справочники!$C$3:$I$33,7,FALSE)</f>
        <v>#REF!</v>
      </c>
      <c r="M352" s="5" t="e">
        <f>VLOOKUP(YEAR(G352),Справочники!$C$3:$D$33,2,FALSE)</f>
        <v>#REF!</v>
      </c>
      <c r="N352" s="5" t="e">
        <f t="shared" si="82"/>
        <v>#REF!</v>
      </c>
      <c r="O352" s="5" t="e">
        <f t="shared" si="83"/>
        <v>#REF!</v>
      </c>
      <c r="P352" s="5" t="e">
        <f t="shared" si="84"/>
        <v>#REF!</v>
      </c>
      <c r="Q352" s="5" t="e">
        <f t="shared" si="92"/>
        <v>#REF!</v>
      </c>
      <c r="R352" s="5" t="e">
        <f t="shared" si="93"/>
        <v>#REF!</v>
      </c>
      <c r="S352" s="5" t="e">
        <f t="shared" si="94"/>
        <v>#REF!</v>
      </c>
      <c r="T352" s="5" t="e">
        <f t="shared" si="95"/>
        <v>#REF!</v>
      </c>
      <c r="U352" s="5" t="e">
        <f t="shared" si="85"/>
        <v>#REF!</v>
      </c>
      <c r="V352" s="5" t="e">
        <f t="shared" si="86"/>
        <v>#REF!</v>
      </c>
      <c r="W352" s="5" t="e">
        <f t="shared" si="87"/>
        <v>#REF!</v>
      </c>
    </row>
    <row r="353" spans="6:23" x14ac:dyDescent="0.25">
      <c r="F353" s="2">
        <v>343</v>
      </c>
      <c r="G353" s="14" t="e">
        <f t="shared" si="96"/>
        <v>#REF!</v>
      </c>
      <c r="H353" s="14" t="e">
        <f t="shared" si="88"/>
        <v>#REF!</v>
      </c>
      <c r="I353" s="9" t="e">
        <f t="shared" si="89"/>
        <v>#REF!</v>
      </c>
      <c r="J353" s="9" t="e">
        <f t="shared" si="90"/>
        <v>#REF!</v>
      </c>
      <c r="K353" s="14" t="e">
        <f t="shared" si="91"/>
        <v>#REF!</v>
      </c>
      <c r="L353" s="9" t="e">
        <f>VLOOKUP(YEAR(G353),Справочники!$C$3:$I$33,7,FALSE)</f>
        <v>#REF!</v>
      </c>
      <c r="M353" s="5" t="e">
        <f>VLOOKUP(YEAR(G353),Справочники!$C$3:$D$33,2,FALSE)</f>
        <v>#REF!</v>
      </c>
      <c r="N353" s="5" t="e">
        <f t="shared" si="82"/>
        <v>#REF!</v>
      </c>
      <c r="O353" s="5" t="e">
        <f t="shared" si="83"/>
        <v>#REF!</v>
      </c>
      <c r="P353" s="5" t="e">
        <f t="shared" si="84"/>
        <v>#REF!</v>
      </c>
      <c r="Q353" s="5" t="e">
        <f t="shared" si="92"/>
        <v>#REF!</v>
      </c>
      <c r="R353" s="5" t="e">
        <f t="shared" si="93"/>
        <v>#REF!</v>
      </c>
      <c r="S353" s="5" t="e">
        <f t="shared" si="94"/>
        <v>#REF!</v>
      </c>
      <c r="T353" s="5" t="e">
        <f t="shared" si="95"/>
        <v>#REF!</v>
      </c>
      <c r="U353" s="5" t="e">
        <f t="shared" si="85"/>
        <v>#REF!</v>
      </c>
      <c r="V353" s="5" t="e">
        <f t="shared" si="86"/>
        <v>#REF!</v>
      </c>
      <c r="W353" s="5" t="e">
        <f t="shared" si="87"/>
        <v>#REF!</v>
      </c>
    </row>
    <row r="354" spans="6:23" x14ac:dyDescent="0.25">
      <c r="F354" s="2">
        <v>344</v>
      </c>
      <c r="G354" s="14" t="e">
        <f t="shared" si="96"/>
        <v>#REF!</v>
      </c>
      <c r="H354" s="14" t="e">
        <f t="shared" si="88"/>
        <v>#REF!</v>
      </c>
      <c r="I354" s="9" t="e">
        <f t="shared" si="89"/>
        <v>#REF!</v>
      </c>
      <c r="J354" s="9" t="e">
        <f t="shared" si="90"/>
        <v>#REF!</v>
      </c>
      <c r="K354" s="14" t="e">
        <f t="shared" si="91"/>
        <v>#REF!</v>
      </c>
      <c r="L354" s="9" t="e">
        <f>VLOOKUP(YEAR(G354),Справочники!$C$3:$I$33,7,FALSE)</f>
        <v>#REF!</v>
      </c>
      <c r="M354" s="5" t="e">
        <f>VLOOKUP(YEAR(G354),Справочники!$C$3:$D$33,2,FALSE)</f>
        <v>#REF!</v>
      </c>
      <c r="N354" s="5" t="e">
        <f t="shared" si="82"/>
        <v>#REF!</v>
      </c>
      <c r="O354" s="5" t="e">
        <f t="shared" si="83"/>
        <v>#REF!</v>
      </c>
      <c r="P354" s="5" t="e">
        <f t="shared" si="84"/>
        <v>#REF!</v>
      </c>
      <c r="Q354" s="5" t="e">
        <f t="shared" si="92"/>
        <v>#REF!</v>
      </c>
      <c r="R354" s="5" t="e">
        <f t="shared" si="93"/>
        <v>#REF!</v>
      </c>
      <c r="S354" s="5" t="e">
        <f t="shared" si="94"/>
        <v>#REF!</v>
      </c>
      <c r="T354" s="5" t="e">
        <f t="shared" si="95"/>
        <v>#REF!</v>
      </c>
      <c r="U354" s="5" t="e">
        <f t="shared" si="85"/>
        <v>#REF!</v>
      </c>
      <c r="V354" s="5" t="e">
        <f t="shared" si="86"/>
        <v>#REF!</v>
      </c>
      <c r="W354" s="5" t="e">
        <f t="shared" si="87"/>
        <v>#REF!</v>
      </c>
    </row>
    <row r="355" spans="6:23" x14ac:dyDescent="0.25">
      <c r="F355" s="2">
        <v>345</v>
      </c>
      <c r="G355" s="14" t="e">
        <f t="shared" si="96"/>
        <v>#REF!</v>
      </c>
      <c r="H355" s="14" t="e">
        <f t="shared" si="88"/>
        <v>#REF!</v>
      </c>
      <c r="I355" s="9" t="e">
        <f t="shared" si="89"/>
        <v>#REF!</v>
      </c>
      <c r="J355" s="9" t="e">
        <f t="shared" si="90"/>
        <v>#REF!</v>
      </c>
      <c r="K355" s="14" t="e">
        <f t="shared" si="91"/>
        <v>#REF!</v>
      </c>
      <c r="L355" s="9" t="e">
        <f>VLOOKUP(YEAR(G355),Справочники!$C$3:$I$33,7,FALSE)</f>
        <v>#REF!</v>
      </c>
      <c r="M355" s="5" t="e">
        <f>VLOOKUP(YEAR(G355),Справочники!$C$3:$D$33,2,FALSE)</f>
        <v>#REF!</v>
      </c>
      <c r="N355" s="5" t="e">
        <f t="shared" si="82"/>
        <v>#REF!</v>
      </c>
      <c r="O355" s="5" t="e">
        <f t="shared" si="83"/>
        <v>#REF!</v>
      </c>
      <c r="P355" s="5" t="e">
        <f t="shared" si="84"/>
        <v>#REF!</v>
      </c>
      <c r="Q355" s="5" t="e">
        <f t="shared" si="92"/>
        <v>#REF!</v>
      </c>
      <c r="R355" s="5" t="e">
        <f t="shared" si="93"/>
        <v>#REF!</v>
      </c>
      <c r="S355" s="5" t="e">
        <f t="shared" si="94"/>
        <v>#REF!</v>
      </c>
      <c r="T355" s="5" t="e">
        <f t="shared" si="95"/>
        <v>#REF!</v>
      </c>
      <c r="U355" s="5" t="e">
        <f t="shared" si="85"/>
        <v>#REF!</v>
      </c>
      <c r="V355" s="5" t="e">
        <f t="shared" si="86"/>
        <v>#REF!</v>
      </c>
      <c r="W355" s="5" t="e">
        <f t="shared" si="87"/>
        <v>#REF!</v>
      </c>
    </row>
    <row r="356" spans="6:23" x14ac:dyDescent="0.25">
      <c r="F356" s="2">
        <v>346</v>
      </c>
      <c r="G356" s="14" t="e">
        <f t="shared" si="96"/>
        <v>#REF!</v>
      </c>
      <c r="H356" s="14" t="e">
        <f t="shared" si="88"/>
        <v>#REF!</v>
      </c>
      <c r="I356" s="9" t="e">
        <f t="shared" si="89"/>
        <v>#REF!</v>
      </c>
      <c r="J356" s="9" t="e">
        <f t="shared" si="90"/>
        <v>#REF!</v>
      </c>
      <c r="K356" s="14" t="e">
        <f t="shared" si="91"/>
        <v>#REF!</v>
      </c>
      <c r="L356" s="9" t="e">
        <f>VLOOKUP(YEAR(G356),Справочники!$C$3:$I$33,7,FALSE)</f>
        <v>#REF!</v>
      </c>
      <c r="M356" s="5" t="e">
        <f>VLOOKUP(YEAR(G356),Справочники!$C$3:$D$33,2,FALSE)</f>
        <v>#REF!</v>
      </c>
      <c r="N356" s="5" t="e">
        <f t="shared" si="82"/>
        <v>#REF!</v>
      </c>
      <c r="O356" s="5" t="e">
        <f t="shared" si="83"/>
        <v>#REF!</v>
      </c>
      <c r="P356" s="5" t="e">
        <f t="shared" si="84"/>
        <v>#REF!</v>
      </c>
      <c r="Q356" s="5" t="e">
        <f t="shared" si="92"/>
        <v>#REF!</v>
      </c>
      <c r="R356" s="5" t="e">
        <f t="shared" si="93"/>
        <v>#REF!</v>
      </c>
      <c r="S356" s="5" t="e">
        <f t="shared" si="94"/>
        <v>#REF!</v>
      </c>
      <c r="T356" s="5" t="e">
        <f t="shared" si="95"/>
        <v>#REF!</v>
      </c>
      <c r="U356" s="5" t="e">
        <f t="shared" si="85"/>
        <v>#REF!</v>
      </c>
      <c r="V356" s="5" t="e">
        <f t="shared" si="86"/>
        <v>#REF!</v>
      </c>
      <c r="W356" s="5" t="e">
        <f t="shared" si="87"/>
        <v>#REF!</v>
      </c>
    </row>
    <row r="357" spans="6:23" x14ac:dyDescent="0.25">
      <c r="F357" s="2">
        <v>347</v>
      </c>
      <c r="G357" s="14" t="e">
        <f t="shared" si="96"/>
        <v>#REF!</v>
      </c>
      <c r="H357" s="14" t="e">
        <f t="shared" si="88"/>
        <v>#REF!</v>
      </c>
      <c r="I357" s="9" t="e">
        <f t="shared" si="89"/>
        <v>#REF!</v>
      </c>
      <c r="J357" s="9" t="e">
        <f t="shared" si="90"/>
        <v>#REF!</v>
      </c>
      <c r="K357" s="14" t="e">
        <f t="shared" si="91"/>
        <v>#REF!</v>
      </c>
      <c r="L357" s="9" t="e">
        <f>VLOOKUP(YEAR(G357),Справочники!$C$3:$I$33,7,FALSE)</f>
        <v>#REF!</v>
      </c>
      <c r="M357" s="5" t="e">
        <f>VLOOKUP(YEAR(G357),Справочники!$C$3:$D$33,2,FALSE)</f>
        <v>#REF!</v>
      </c>
      <c r="N357" s="5" t="e">
        <f t="shared" si="82"/>
        <v>#REF!</v>
      </c>
      <c r="O357" s="5" t="e">
        <f t="shared" si="83"/>
        <v>#REF!</v>
      </c>
      <c r="P357" s="5" t="e">
        <f t="shared" si="84"/>
        <v>#REF!</v>
      </c>
      <c r="Q357" s="5" t="e">
        <f t="shared" si="92"/>
        <v>#REF!</v>
      </c>
      <c r="R357" s="5" t="e">
        <f t="shared" si="93"/>
        <v>#REF!</v>
      </c>
      <c r="S357" s="5" t="e">
        <f t="shared" si="94"/>
        <v>#REF!</v>
      </c>
      <c r="T357" s="5" t="e">
        <f t="shared" si="95"/>
        <v>#REF!</v>
      </c>
      <c r="U357" s="5" t="e">
        <f t="shared" si="85"/>
        <v>#REF!</v>
      </c>
      <c r="V357" s="5" t="e">
        <f t="shared" si="86"/>
        <v>#REF!</v>
      </c>
      <c r="W357" s="5" t="e">
        <f t="shared" si="87"/>
        <v>#REF!</v>
      </c>
    </row>
    <row r="358" spans="6:23" x14ac:dyDescent="0.25">
      <c r="F358" s="2">
        <v>348</v>
      </c>
      <c r="G358" s="14" t="e">
        <f t="shared" si="96"/>
        <v>#REF!</v>
      </c>
      <c r="H358" s="14" t="e">
        <f t="shared" si="88"/>
        <v>#REF!</v>
      </c>
      <c r="I358" s="9" t="e">
        <f t="shared" si="89"/>
        <v>#REF!</v>
      </c>
      <c r="J358" s="9" t="e">
        <f t="shared" si="90"/>
        <v>#REF!</v>
      </c>
      <c r="K358" s="14" t="e">
        <f t="shared" si="91"/>
        <v>#REF!</v>
      </c>
      <c r="L358" s="9" t="e">
        <f>VLOOKUP(YEAR(G358),Справочники!$C$3:$I$33,7,FALSE)</f>
        <v>#REF!</v>
      </c>
      <c r="M358" s="5" t="e">
        <f>VLOOKUP(YEAR(G358),Справочники!$C$3:$D$33,2,FALSE)</f>
        <v>#REF!</v>
      </c>
      <c r="N358" s="5" t="e">
        <f t="shared" si="82"/>
        <v>#REF!</v>
      </c>
      <c r="O358" s="5" t="e">
        <f t="shared" si="83"/>
        <v>#REF!</v>
      </c>
      <c r="P358" s="5" t="e">
        <f t="shared" si="84"/>
        <v>#REF!</v>
      </c>
      <c r="Q358" s="5" t="e">
        <f t="shared" si="92"/>
        <v>#REF!</v>
      </c>
      <c r="R358" s="5" t="e">
        <f t="shared" si="93"/>
        <v>#REF!</v>
      </c>
      <c r="S358" s="5" t="e">
        <f t="shared" si="94"/>
        <v>#REF!</v>
      </c>
      <c r="T358" s="5" t="e">
        <f t="shared" si="95"/>
        <v>#REF!</v>
      </c>
      <c r="U358" s="5" t="e">
        <f t="shared" si="85"/>
        <v>#REF!</v>
      </c>
      <c r="V358" s="5" t="e">
        <f t="shared" si="86"/>
        <v>#REF!</v>
      </c>
      <c r="W358" s="5" t="e">
        <f t="shared" si="87"/>
        <v>#REF!</v>
      </c>
    </row>
    <row r="359" spans="6:23" x14ac:dyDescent="0.25">
      <c r="F359" s="2">
        <v>349</v>
      </c>
      <c r="G359" s="14" t="e">
        <f t="shared" si="96"/>
        <v>#REF!</v>
      </c>
      <c r="H359" s="14" t="e">
        <f t="shared" si="88"/>
        <v>#REF!</v>
      </c>
      <c r="I359" s="9" t="e">
        <f t="shared" si="89"/>
        <v>#REF!</v>
      </c>
      <c r="J359" s="9" t="e">
        <f t="shared" si="90"/>
        <v>#REF!</v>
      </c>
      <c r="K359" s="14" t="e">
        <f t="shared" si="91"/>
        <v>#REF!</v>
      </c>
      <c r="L359" s="9" t="e">
        <f>VLOOKUP(YEAR(G359),Справочники!$C$3:$I$33,7,FALSE)</f>
        <v>#REF!</v>
      </c>
      <c r="M359" s="5" t="e">
        <f>VLOOKUP(YEAR(G359),Справочники!$C$3:$D$33,2,FALSE)</f>
        <v>#REF!</v>
      </c>
      <c r="N359" s="5" t="e">
        <f t="shared" si="82"/>
        <v>#REF!</v>
      </c>
      <c r="O359" s="5" t="e">
        <f t="shared" si="83"/>
        <v>#REF!</v>
      </c>
      <c r="P359" s="5" t="e">
        <f t="shared" si="84"/>
        <v>#REF!</v>
      </c>
      <c r="Q359" s="5" t="e">
        <f t="shared" si="92"/>
        <v>#REF!</v>
      </c>
      <c r="R359" s="5" t="e">
        <f t="shared" si="93"/>
        <v>#REF!</v>
      </c>
      <c r="S359" s="5" t="e">
        <f t="shared" si="94"/>
        <v>#REF!</v>
      </c>
      <c r="T359" s="5" t="e">
        <f t="shared" si="95"/>
        <v>#REF!</v>
      </c>
      <c r="U359" s="5" t="e">
        <f t="shared" si="85"/>
        <v>#REF!</v>
      </c>
      <c r="V359" s="5" t="e">
        <f t="shared" si="86"/>
        <v>#REF!</v>
      </c>
      <c r="W359" s="5" t="e">
        <f t="shared" si="87"/>
        <v>#REF!</v>
      </c>
    </row>
    <row r="360" spans="6:23" x14ac:dyDescent="0.25">
      <c r="F360" s="2">
        <v>350</v>
      </c>
      <c r="G360" s="14" t="e">
        <f t="shared" si="96"/>
        <v>#REF!</v>
      </c>
      <c r="H360" s="14" t="e">
        <f t="shared" si="88"/>
        <v>#REF!</v>
      </c>
      <c r="I360" s="9" t="e">
        <f t="shared" si="89"/>
        <v>#REF!</v>
      </c>
      <c r="J360" s="9" t="e">
        <f t="shared" si="90"/>
        <v>#REF!</v>
      </c>
      <c r="K360" s="14" t="e">
        <f t="shared" si="91"/>
        <v>#REF!</v>
      </c>
      <c r="L360" s="9" t="e">
        <f>VLOOKUP(YEAR(G360),Справочники!$C$3:$I$33,7,FALSE)</f>
        <v>#REF!</v>
      </c>
      <c r="M360" s="5" t="e">
        <f>VLOOKUP(YEAR(G360),Справочники!$C$3:$D$33,2,FALSE)</f>
        <v>#REF!</v>
      </c>
      <c r="N360" s="5" t="e">
        <f t="shared" si="82"/>
        <v>#REF!</v>
      </c>
      <c r="O360" s="5" t="e">
        <f t="shared" si="83"/>
        <v>#REF!</v>
      </c>
      <c r="P360" s="5" t="e">
        <f t="shared" si="84"/>
        <v>#REF!</v>
      </c>
      <c r="Q360" s="5" t="e">
        <f t="shared" si="92"/>
        <v>#REF!</v>
      </c>
      <c r="R360" s="5" t="e">
        <f t="shared" si="93"/>
        <v>#REF!</v>
      </c>
      <c r="S360" s="5" t="e">
        <f t="shared" si="94"/>
        <v>#REF!</v>
      </c>
      <c r="T360" s="5" t="e">
        <f t="shared" si="95"/>
        <v>#REF!</v>
      </c>
      <c r="U360" s="5" t="e">
        <f t="shared" si="85"/>
        <v>#REF!</v>
      </c>
      <c r="V360" s="5" t="e">
        <f t="shared" si="86"/>
        <v>#REF!</v>
      </c>
      <c r="W360" s="5" t="e">
        <f t="shared" si="87"/>
        <v>#REF!</v>
      </c>
    </row>
    <row r="361" spans="6:23" x14ac:dyDescent="0.25">
      <c r="F361" s="2">
        <v>351</v>
      </c>
      <c r="G361" s="14" t="e">
        <f t="shared" si="96"/>
        <v>#REF!</v>
      </c>
      <c r="H361" s="14" t="e">
        <f t="shared" si="88"/>
        <v>#REF!</v>
      </c>
      <c r="I361" s="9" t="e">
        <f t="shared" si="89"/>
        <v>#REF!</v>
      </c>
      <c r="J361" s="9" t="e">
        <f t="shared" si="90"/>
        <v>#REF!</v>
      </c>
      <c r="K361" s="14" t="e">
        <f t="shared" si="91"/>
        <v>#REF!</v>
      </c>
      <c r="L361" s="9" t="e">
        <f>VLOOKUP(YEAR(G361),Справочники!$C$3:$I$33,7,FALSE)</f>
        <v>#REF!</v>
      </c>
      <c r="M361" s="5" t="e">
        <f>VLOOKUP(YEAR(G361),Справочники!$C$3:$D$33,2,FALSE)</f>
        <v>#REF!</v>
      </c>
      <c r="N361" s="5" t="e">
        <f t="shared" si="82"/>
        <v>#REF!</v>
      </c>
      <c r="O361" s="5" t="e">
        <f t="shared" si="83"/>
        <v>#REF!</v>
      </c>
      <c r="P361" s="5" t="e">
        <f t="shared" si="84"/>
        <v>#REF!</v>
      </c>
      <c r="Q361" s="5" t="e">
        <f t="shared" si="92"/>
        <v>#REF!</v>
      </c>
      <c r="R361" s="5" t="e">
        <f t="shared" si="93"/>
        <v>#REF!</v>
      </c>
      <c r="S361" s="5" t="e">
        <f t="shared" si="94"/>
        <v>#REF!</v>
      </c>
      <c r="T361" s="5" t="e">
        <f t="shared" si="95"/>
        <v>#REF!</v>
      </c>
      <c r="U361" s="5" t="e">
        <f t="shared" si="85"/>
        <v>#REF!</v>
      </c>
      <c r="V361" s="5" t="e">
        <f t="shared" si="86"/>
        <v>#REF!</v>
      </c>
      <c r="W361" s="5" t="e">
        <f t="shared" si="87"/>
        <v>#REF!</v>
      </c>
    </row>
    <row r="362" spans="6:23" x14ac:dyDescent="0.25">
      <c r="F362" s="2">
        <v>352</v>
      </c>
      <c r="G362" s="14" t="e">
        <f t="shared" si="96"/>
        <v>#REF!</v>
      </c>
      <c r="H362" s="14" t="e">
        <f t="shared" si="88"/>
        <v>#REF!</v>
      </c>
      <c r="I362" s="9" t="e">
        <f t="shared" si="89"/>
        <v>#REF!</v>
      </c>
      <c r="J362" s="9" t="e">
        <f t="shared" si="90"/>
        <v>#REF!</v>
      </c>
      <c r="K362" s="14" t="e">
        <f t="shared" si="91"/>
        <v>#REF!</v>
      </c>
      <c r="L362" s="9" t="e">
        <f>VLOOKUP(YEAR(G362),Справочники!$C$3:$I$33,7,FALSE)</f>
        <v>#REF!</v>
      </c>
      <c r="M362" s="5" t="e">
        <f>VLOOKUP(YEAR(G362),Справочники!$C$3:$D$33,2,FALSE)</f>
        <v>#REF!</v>
      </c>
      <c r="N362" s="5" t="e">
        <f t="shared" si="82"/>
        <v>#REF!</v>
      </c>
      <c r="O362" s="5" t="e">
        <f t="shared" si="83"/>
        <v>#REF!</v>
      </c>
      <c r="P362" s="5" t="e">
        <f t="shared" si="84"/>
        <v>#REF!</v>
      </c>
      <c r="Q362" s="5" t="e">
        <f t="shared" si="92"/>
        <v>#REF!</v>
      </c>
      <c r="R362" s="5" t="e">
        <f t="shared" si="93"/>
        <v>#REF!</v>
      </c>
      <c r="S362" s="5" t="e">
        <f t="shared" si="94"/>
        <v>#REF!</v>
      </c>
      <c r="T362" s="5" t="e">
        <f t="shared" si="95"/>
        <v>#REF!</v>
      </c>
      <c r="U362" s="5" t="e">
        <f t="shared" si="85"/>
        <v>#REF!</v>
      </c>
      <c r="V362" s="5" t="e">
        <f t="shared" si="86"/>
        <v>#REF!</v>
      </c>
      <c r="W362" s="5" t="e">
        <f t="shared" si="87"/>
        <v>#REF!</v>
      </c>
    </row>
    <row r="363" spans="6:23" x14ac:dyDescent="0.25">
      <c r="F363" s="2">
        <v>353</v>
      </c>
      <c r="G363" s="14" t="e">
        <f t="shared" si="96"/>
        <v>#REF!</v>
      </c>
      <c r="H363" s="14" t="e">
        <f t="shared" si="88"/>
        <v>#REF!</v>
      </c>
      <c r="I363" s="9" t="e">
        <f t="shared" si="89"/>
        <v>#REF!</v>
      </c>
      <c r="J363" s="9" t="e">
        <f t="shared" si="90"/>
        <v>#REF!</v>
      </c>
      <c r="K363" s="14" t="e">
        <f t="shared" si="91"/>
        <v>#REF!</v>
      </c>
      <c r="L363" s="9" t="e">
        <f>VLOOKUP(YEAR(G363),Справочники!$C$3:$I$33,7,FALSE)</f>
        <v>#REF!</v>
      </c>
      <c r="M363" s="5" t="e">
        <f>VLOOKUP(YEAR(G363),Справочники!$C$3:$D$33,2,FALSE)</f>
        <v>#REF!</v>
      </c>
      <c r="N363" s="5" t="e">
        <f t="shared" si="82"/>
        <v>#REF!</v>
      </c>
      <c r="O363" s="5" t="e">
        <f t="shared" si="83"/>
        <v>#REF!</v>
      </c>
      <c r="P363" s="5" t="e">
        <f t="shared" si="84"/>
        <v>#REF!</v>
      </c>
      <c r="Q363" s="5" t="e">
        <f t="shared" si="92"/>
        <v>#REF!</v>
      </c>
      <c r="R363" s="5" t="e">
        <f t="shared" si="93"/>
        <v>#REF!</v>
      </c>
      <c r="S363" s="5" t="e">
        <f t="shared" si="94"/>
        <v>#REF!</v>
      </c>
      <c r="T363" s="5" t="e">
        <f t="shared" si="95"/>
        <v>#REF!</v>
      </c>
      <c r="U363" s="5" t="e">
        <f t="shared" si="85"/>
        <v>#REF!</v>
      </c>
      <c r="V363" s="5" t="e">
        <f t="shared" si="86"/>
        <v>#REF!</v>
      </c>
      <c r="W363" s="5" t="e">
        <f t="shared" si="87"/>
        <v>#REF!</v>
      </c>
    </row>
    <row r="364" spans="6:23" x14ac:dyDescent="0.25">
      <c r="F364" s="2">
        <v>354</v>
      </c>
      <c r="G364" s="14" t="e">
        <f t="shared" si="96"/>
        <v>#REF!</v>
      </c>
      <c r="H364" s="14" t="e">
        <f t="shared" si="88"/>
        <v>#REF!</v>
      </c>
      <c r="I364" s="9" t="e">
        <f t="shared" si="89"/>
        <v>#REF!</v>
      </c>
      <c r="J364" s="9" t="e">
        <f t="shared" si="90"/>
        <v>#REF!</v>
      </c>
      <c r="K364" s="14" t="e">
        <f t="shared" si="91"/>
        <v>#REF!</v>
      </c>
      <c r="L364" s="9" t="e">
        <f>VLOOKUP(YEAR(G364),Справочники!$C$3:$I$33,7,FALSE)</f>
        <v>#REF!</v>
      </c>
      <c r="M364" s="5" t="e">
        <f>VLOOKUP(YEAR(G364),Справочники!$C$3:$D$33,2,FALSE)</f>
        <v>#REF!</v>
      </c>
      <c r="N364" s="5" t="e">
        <f t="shared" si="82"/>
        <v>#REF!</v>
      </c>
      <c r="O364" s="5" t="e">
        <f t="shared" si="83"/>
        <v>#REF!</v>
      </c>
      <c r="P364" s="5" t="e">
        <f t="shared" si="84"/>
        <v>#REF!</v>
      </c>
      <c r="Q364" s="5" t="e">
        <f t="shared" si="92"/>
        <v>#REF!</v>
      </c>
      <c r="R364" s="5" t="e">
        <f t="shared" si="93"/>
        <v>#REF!</v>
      </c>
      <c r="S364" s="5" t="e">
        <f t="shared" si="94"/>
        <v>#REF!</v>
      </c>
      <c r="T364" s="5" t="e">
        <f t="shared" si="95"/>
        <v>#REF!</v>
      </c>
      <c r="U364" s="5" t="e">
        <f t="shared" si="85"/>
        <v>#REF!</v>
      </c>
      <c r="V364" s="5" t="e">
        <f t="shared" si="86"/>
        <v>#REF!</v>
      </c>
      <c r="W364" s="5" t="e">
        <f t="shared" si="87"/>
        <v>#REF!</v>
      </c>
    </row>
    <row r="365" spans="6:23" x14ac:dyDescent="0.25">
      <c r="F365" s="2">
        <v>355</v>
      </c>
      <c r="G365" s="14" t="e">
        <f t="shared" si="96"/>
        <v>#REF!</v>
      </c>
      <c r="H365" s="14" t="e">
        <f t="shared" si="88"/>
        <v>#REF!</v>
      </c>
      <c r="I365" s="9" t="e">
        <f t="shared" si="89"/>
        <v>#REF!</v>
      </c>
      <c r="J365" s="9" t="e">
        <f t="shared" si="90"/>
        <v>#REF!</v>
      </c>
      <c r="K365" s="14" t="e">
        <f t="shared" si="91"/>
        <v>#REF!</v>
      </c>
      <c r="L365" s="9" t="e">
        <f>VLOOKUP(YEAR(G365),Справочники!$C$3:$I$33,7,FALSE)</f>
        <v>#REF!</v>
      </c>
      <c r="M365" s="5" t="e">
        <f>VLOOKUP(YEAR(G365),Справочники!$C$3:$D$33,2,FALSE)</f>
        <v>#REF!</v>
      </c>
      <c r="N365" s="5" t="e">
        <f t="shared" si="82"/>
        <v>#REF!</v>
      </c>
      <c r="O365" s="5" t="e">
        <f t="shared" si="83"/>
        <v>#REF!</v>
      </c>
      <c r="P365" s="5" t="e">
        <f t="shared" si="84"/>
        <v>#REF!</v>
      </c>
      <c r="Q365" s="5" t="e">
        <f t="shared" si="92"/>
        <v>#REF!</v>
      </c>
      <c r="R365" s="5" t="e">
        <f t="shared" si="93"/>
        <v>#REF!</v>
      </c>
      <c r="S365" s="5" t="e">
        <f t="shared" si="94"/>
        <v>#REF!</v>
      </c>
      <c r="T365" s="5" t="e">
        <f t="shared" si="95"/>
        <v>#REF!</v>
      </c>
      <c r="U365" s="5" t="e">
        <f t="shared" si="85"/>
        <v>#REF!</v>
      </c>
      <c r="V365" s="5" t="e">
        <f t="shared" si="86"/>
        <v>#REF!</v>
      </c>
      <c r="W365" s="5" t="e">
        <f t="shared" si="87"/>
        <v>#REF!</v>
      </c>
    </row>
    <row r="366" spans="6:23" x14ac:dyDescent="0.25">
      <c r="F366" s="2">
        <v>356</v>
      </c>
      <c r="G366" s="14" t="e">
        <f t="shared" si="96"/>
        <v>#REF!</v>
      </c>
      <c r="H366" s="14" t="e">
        <f t="shared" si="88"/>
        <v>#REF!</v>
      </c>
      <c r="I366" s="9" t="e">
        <f t="shared" si="89"/>
        <v>#REF!</v>
      </c>
      <c r="J366" s="9" t="e">
        <f t="shared" si="90"/>
        <v>#REF!</v>
      </c>
      <c r="K366" s="14" t="e">
        <f t="shared" si="91"/>
        <v>#REF!</v>
      </c>
      <c r="L366" s="9" t="e">
        <f>VLOOKUP(YEAR(G366),Справочники!$C$3:$I$33,7,FALSE)</f>
        <v>#REF!</v>
      </c>
      <c r="M366" s="5" t="e">
        <f>VLOOKUP(YEAR(G366),Справочники!$C$3:$D$33,2,FALSE)</f>
        <v>#REF!</v>
      </c>
      <c r="N366" s="5" t="e">
        <f t="shared" si="82"/>
        <v>#REF!</v>
      </c>
      <c r="O366" s="5" t="e">
        <f t="shared" si="83"/>
        <v>#REF!</v>
      </c>
      <c r="P366" s="5" t="e">
        <f t="shared" si="84"/>
        <v>#REF!</v>
      </c>
      <c r="Q366" s="5" t="e">
        <f t="shared" si="92"/>
        <v>#REF!</v>
      </c>
      <c r="R366" s="5" t="e">
        <f t="shared" si="93"/>
        <v>#REF!</v>
      </c>
      <c r="S366" s="5" t="e">
        <f t="shared" si="94"/>
        <v>#REF!</v>
      </c>
      <c r="T366" s="5" t="e">
        <f t="shared" si="95"/>
        <v>#REF!</v>
      </c>
      <c r="U366" s="5" t="e">
        <f t="shared" si="85"/>
        <v>#REF!</v>
      </c>
      <c r="V366" s="5" t="e">
        <f t="shared" si="86"/>
        <v>#REF!</v>
      </c>
      <c r="W366" s="5" t="e">
        <f t="shared" si="87"/>
        <v>#REF!</v>
      </c>
    </row>
    <row r="367" spans="6:23" x14ac:dyDescent="0.25">
      <c r="F367" s="2">
        <v>357</v>
      </c>
      <c r="G367" s="14" t="e">
        <f t="shared" si="96"/>
        <v>#REF!</v>
      </c>
      <c r="H367" s="14" t="e">
        <f t="shared" si="88"/>
        <v>#REF!</v>
      </c>
      <c r="I367" s="9" t="e">
        <f t="shared" si="89"/>
        <v>#REF!</v>
      </c>
      <c r="J367" s="9" t="e">
        <f t="shared" si="90"/>
        <v>#REF!</v>
      </c>
      <c r="K367" s="14" t="e">
        <f t="shared" si="91"/>
        <v>#REF!</v>
      </c>
      <c r="L367" s="9" t="e">
        <f>VLOOKUP(YEAR(G367),Справочники!$C$3:$I$33,7,FALSE)</f>
        <v>#REF!</v>
      </c>
      <c r="M367" s="5" t="e">
        <f>VLOOKUP(YEAR(G367),Справочники!$C$3:$D$33,2,FALSE)</f>
        <v>#REF!</v>
      </c>
      <c r="N367" s="5" t="e">
        <f t="shared" si="82"/>
        <v>#REF!</v>
      </c>
      <c r="O367" s="5" t="e">
        <f t="shared" si="83"/>
        <v>#REF!</v>
      </c>
      <c r="P367" s="5" t="e">
        <f t="shared" si="84"/>
        <v>#REF!</v>
      </c>
      <c r="Q367" s="5" t="e">
        <f t="shared" si="92"/>
        <v>#REF!</v>
      </c>
      <c r="R367" s="5" t="e">
        <f t="shared" si="93"/>
        <v>#REF!</v>
      </c>
      <c r="S367" s="5" t="e">
        <f t="shared" si="94"/>
        <v>#REF!</v>
      </c>
      <c r="T367" s="5" t="e">
        <f t="shared" si="95"/>
        <v>#REF!</v>
      </c>
      <c r="U367" s="5" t="e">
        <f t="shared" si="85"/>
        <v>#REF!</v>
      </c>
      <c r="V367" s="5" t="e">
        <f t="shared" si="86"/>
        <v>#REF!</v>
      </c>
      <c r="W367" s="5" t="e">
        <f t="shared" si="87"/>
        <v>#REF!</v>
      </c>
    </row>
    <row r="368" spans="6:23" x14ac:dyDescent="0.25">
      <c r="F368" s="2">
        <v>358</v>
      </c>
      <c r="G368" s="14" t="e">
        <f t="shared" si="96"/>
        <v>#REF!</v>
      </c>
      <c r="H368" s="14" t="e">
        <f t="shared" si="88"/>
        <v>#REF!</v>
      </c>
      <c r="I368" s="9" t="e">
        <f t="shared" si="89"/>
        <v>#REF!</v>
      </c>
      <c r="J368" s="9" t="e">
        <f t="shared" si="90"/>
        <v>#REF!</v>
      </c>
      <c r="K368" s="14" t="e">
        <f t="shared" si="91"/>
        <v>#REF!</v>
      </c>
      <c r="L368" s="9" t="e">
        <f>VLOOKUP(YEAR(G368),Справочники!$C$3:$I$33,7,FALSE)</f>
        <v>#REF!</v>
      </c>
      <c r="M368" s="5" t="e">
        <f>VLOOKUP(YEAR(G368),Справочники!$C$3:$D$33,2,FALSE)</f>
        <v>#REF!</v>
      </c>
      <c r="N368" s="5" t="e">
        <f t="shared" si="82"/>
        <v>#REF!</v>
      </c>
      <c r="O368" s="5" t="e">
        <f t="shared" si="83"/>
        <v>#REF!</v>
      </c>
      <c r="P368" s="5" t="e">
        <f t="shared" si="84"/>
        <v>#REF!</v>
      </c>
      <c r="Q368" s="5" t="e">
        <f t="shared" si="92"/>
        <v>#REF!</v>
      </c>
      <c r="R368" s="5" t="e">
        <f t="shared" si="93"/>
        <v>#REF!</v>
      </c>
      <c r="S368" s="5" t="e">
        <f t="shared" si="94"/>
        <v>#REF!</v>
      </c>
      <c r="T368" s="5" t="e">
        <f t="shared" si="95"/>
        <v>#REF!</v>
      </c>
      <c r="U368" s="5" t="e">
        <f t="shared" si="85"/>
        <v>#REF!</v>
      </c>
      <c r="V368" s="5" t="e">
        <f t="shared" si="86"/>
        <v>#REF!</v>
      </c>
      <c r="W368" s="5" t="e">
        <f t="shared" si="87"/>
        <v>#REF!</v>
      </c>
    </row>
    <row r="369" spans="6:23" x14ac:dyDescent="0.25">
      <c r="F369" s="2">
        <v>359</v>
      </c>
      <c r="G369" s="14" t="e">
        <f t="shared" si="96"/>
        <v>#REF!</v>
      </c>
      <c r="H369" s="14" t="e">
        <f t="shared" si="88"/>
        <v>#REF!</v>
      </c>
      <c r="I369" s="9" t="e">
        <f t="shared" si="89"/>
        <v>#REF!</v>
      </c>
      <c r="J369" s="9" t="e">
        <f t="shared" si="90"/>
        <v>#REF!</v>
      </c>
      <c r="K369" s="14" t="e">
        <f t="shared" si="91"/>
        <v>#REF!</v>
      </c>
      <c r="L369" s="9" t="e">
        <f>VLOOKUP(YEAR(G369),Справочники!$C$3:$I$33,7,FALSE)</f>
        <v>#REF!</v>
      </c>
      <c r="M369" s="5" t="e">
        <f>VLOOKUP(YEAR(G369),Справочники!$C$3:$D$33,2,FALSE)</f>
        <v>#REF!</v>
      </c>
      <c r="N369" s="5" t="e">
        <f t="shared" si="82"/>
        <v>#REF!</v>
      </c>
      <c r="O369" s="5" t="e">
        <f t="shared" si="83"/>
        <v>#REF!</v>
      </c>
      <c r="P369" s="5" t="e">
        <f t="shared" si="84"/>
        <v>#REF!</v>
      </c>
      <c r="Q369" s="5" t="e">
        <f t="shared" si="92"/>
        <v>#REF!</v>
      </c>
      <c r="R369" s="5" t="e">
        <f t="shared" si="93"/>
        <v>#REF!</v>
      </c>
      <c r="S369" s="5" t="e">
        <f t="shared" si="94"/>
        <v>#REF!</v>
      </c>
      <c r="T369" s="5" t="e">
        <f t="shared" si="95"/>
        <v>#REF!</v>
      </c>
      <c r="U369" s="5" t="e">
        <f t="shared" si="85"/>
        <v>#REF!</v>
      </c>
      <c r="V369" s="5" t="e">
        <f t="shared" si="86"/>
        <v>#REF!</v>
      </c>
      <c r="W369" s="5" t="e">
        <f t="shared" si="87"/>
        <v>#REF!</v>
      </c>
    </row>
    <row r="370" spans="6:23" x14ac:dyDescent="0.25">
      <c r="F370" s="2">
        <v>360</v>
      </c>
      <c r="G370" s="14" t="e">
        <f t="shared" si="96"/>
        <v>#REF!</v>
      </c>
      <c r="H370" s="14" t="e">
        <f t="shared" si="88"/>
        <v>#REF!</v>
      </c>
      <c r="I370" s="9" t="e">
        <f t="shared" si="89"/>
        <v>#REF!</v>
      </c>
      <c r="J370" s="9" t="e">
        <f t="shared" si="90"/>
        <v>#REF!</v>
      </c>
      <c r="K370" s="14" t="e">
        <f t="shared" si="91"/>
        <v>#REF!</v>
      </c>
      <c r="L370" s="9" t="e">
        <f>VLOOKUP(YEAR(G370),Справочники!$C$3:$I$33,7,FALSE)</f>
        <v>#REF!</v>
      </c>
      <c r="M370" s="5" t="e">
        <f>VLOOKUP(YEAR(G370),Справочники!$C$3:$D$33,2,FALSE)</f>
        <v>#REF!</v>
      </c>
      <c r="N370" s="5" t="e">
        <f t="shared" si="82"/>
        <v>#REF!</v>
      </c>
      <c r="O370" s="5" t="e">
        <f t="shared" si="83"/>
        <v>#REF!</v>
      </c>
      <c r="P370" s="5" t="e">
        <f t="shared" si="84"/>
        <v>#REF!</v>
      </c>
      <c r="Q370" s="5" t="e">
        <f t="shared" si="92"/>
        <v>#REF!</v>
      </c>
      <c r="R370" s="5" t="e">
        <f t="shared" si="93"/>
        <v>#REF!</v>
      </c>
      <c r="S370" s="5" t="e">
        <f t="shared" si="94"/>
        <v>#REF!</v>
      </c>
      <c r="T370" s="5" t="e">
        <f t="shared" si="95"/>
        <v>#REF!</v>
      </c>
      <c r="U370" s="5" t="e">
        <f t="shared" si="85"/>
        <v>#REF!</v>
      </c>
      <c r="V370" s="5" t="e">
        <f t="shared" si="86"/>
        <v>#REF!</v>
      </c>
      <c r="W370" s="5" t="e">
        <f t="shared" si="87"/>
        <v>#REF!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2:W370"/>
  <sheetViews>
    <sheetView zoomScale="90" zoomScaleNormal="90" workbookViewId="0">
      <selection activeCell="G11" sqref="G11"/>
    </sheetView>
  </sheetViews>
  <sheetFormatPr defaultRowHeight="15" x14ac:dyDescent="0.25"/>
  <cols>
    <col min="1" max="1" width="2" customWidth="1"/>
    <col min="2" max="2" width="41" customWidth="1"/>
    <col min="3" max="3" width="1.28515625" customWidth="1"/>
    <col min="4" max="4" width="15" customWidth="1"/>
    <col min="5" max="5" width="2.42578125" customWidth="1"/>
    <col min="6" max="6" width="4.140625" bestFit="1" customWidth="1"/>
    <col min="7" max="7" width="12.85546875" customWidth="1"/>
    <col min="8" max="8" width="14.42578125" customWidth="1"/>
    <col min="9" max="9" width="12.85546875" customWidth="1"/>
    <col min="10" max="10" width="9.28515625" customWidth="1"/>
    <col min="11" max="11" width="17.140625" customWidth="1"/>
    <col min="12" max="12" width="7.85546875" customWidth="1"/>
    <col min="13" max="13" width="15" style="7" bestFit="1" customWidth="1"/>
    <col min="14" max="14" width="12.5703125" style="6" customWidth="1"/>
    <col min="15" max="15" width="11.85546875" style="6" customWidth="1"/>
    <col min="16" max="16" width="13.7109375" style="6" customWidth="1"/>
    <col min="17" max="17" width="11.28515625" style="6" customWidth="1"/>
    <col min="18" max="18" width="11.7109375" style="6" customWidth="1"/>
    <col min="19" max="19" width="11.28515625" style="6" bestFit="1" customWidth="1"/>
    <col min="20" max="20" width="17.7109375" style="6" customWidth="1"/>
    <col min="21" max="21" width="15" style="6" customWidth="1"/>
    <col min="22" max="22" width="17.42578125" style="6" customWidth="1"/>
    <col min="23" max="23" width="21.7109375" style="6" customWidth="1"/>
  </cols>
  <sheetData>
    <row r="2" spans="2:23" x14ac:dyDescent="0.25">
      <c r="B2" s="11" t="s">
        <v>13</v>
      </c>
      <c r="D2" s="11" t="s">
        <v>14</v>
      </c>
      <c r="M2"/>
      <c r="N2" s="8"/>
      <c r="O2"/>
      <c r="P2"/>
      <c r="Q2"/>
      <c r="R2"/>
      <c r="S2"/>
      <c r="T2"/>
      <c r="U2"/>
      <c r="V2"/>
      <c r="W2"/>
    </row>
    <row r="3" spans="2:23" x14ac:dyDescent="0.25">
      <c r="B3" s="2" t="s">
        <v>1</v>
      </c>
      <c r="D3" s="17">
        <f>'График платежей'!$D$3</f>
        <v>2352000</v>
      </c>
      <c r="E3" s="4"/>
      <c r="M3"/>
      <c r="N3"/>
      <c r="O3"/>
      <c r="P3"/>
      <c r="Q3" s="15"/>
      <c r="R3"/>
      <c r="S3"/>
      <c r="T3"/>
      <c r="U3"/>
      <c r="V3"/>
      <c r="W3"/>
    </row>
    <row r="4" spans="2:23" x14ac:dyDescent="0.25">
      <c r="B4" s="2" t="s">
        <v>0</v>
      </c>
      <c r="D4" s="18">
        <f>'График платежей'!$D$4</f>
        <v>0.09</v>
      </c>
      <c r="M4" s="13"/>
      <c r="N4"/>
      <c r="O4"/>
      <c r="P4"/>
      <c r="Q4"/>
      <c r="R4"/>
      <c r="S4"/>
      <c r="T4"/>
      <c r="U4"/>
      <c r="V4"/>
      <c r="W4"/>
    </row>
    <row r="5" spans="2:23" x14ac:dyDescent="0.25">
      <c r="B5" s="2" t="s">
        <v>29</v>
      </c>
      <c r="D5" s="19">
        <f>'График платежей'!$D$5</f>
        <v>50405</v>
      </c>
      <c r="M5"/>
      <c r="N5"/>
      <c r="O5"/>
      <c r="P5"/>
      <c r="Q5"/>
      <c r="R5"/>
      <c r="S5"/>
      <c r="T5"/>
      <c r="U5"/>
      <c r="V5"/>
      <c r="W5"/>
    </row>
    <row r="6" spans="2:23" x14ac:dyDescent="0.25">
      <c r="B6" s="2" t="s">
        <v>30</v>
      </c>
      <c r="D6" s="17" t="e">
        <f>MATCH(0,V11:V370,0)</f>
        <v>#N/A</v>
      </c>
      <c r="F6" s="3"/>
      <c r="G6" s="3"/>
      <c r="H6" s="3"/>
      <c r="I6" s="3"/>
      <c r="J6" s="3"/>
      <c r="K6" s="3"/>
      <c r="L6" s="3"/>
      <c r="M6"/>
      <c r="N6"/>
      <c r="O6"/>
      <c r="P6"/>
      <c r="Q6"/>
      <c r="R6"/>
      <c r="S6"/>
      <c r="T6"/>
      <c r="U6"/>
      <c r="V6"/>
      <c r="W6"/>
    </row>
    <row r="7" spans="2:23" x14ac:dyDescent="0.25">
      <c r="B7" s="2" t="s">
        <v>31</v>
      </c>
      <c r="D7" s="20" t="e">
        <f>VLOOKUP(D5,$G$11:$O$370,8,TRUE)</f>
        <v>#N/A</v>
      </c>
      <c r="M7"/>
      <c r="N7"/>
      <c r="O7"/>
      <c r="P7"/>
      <c r="Q7"/>
      <c r="R7"/>
      <c r="S7"/>
      <c r="T7"/>
      <c r="U7"/>
      <c r="V7"/>
      <c r="W7"/>
    </row>
    <row r="8" spans="2:23" x14ac:dyDescent="0.25">
      <c r="B8" s="33" t="s">
        <v>32</v>
      </c>
      <c r="D8" s="34" t="e">
        <f>VLOOKUP(D6,$F$11:$H$370,3,FALSE)</f>
        <v>#N/A</v>
      </c>
      <c r="M8"/>
      <c r="N8"/>
      <c r="O8"/>
      <c r="P8" t="s">
        <v>11</v>
      </c>
      <c r="Q8"/>
      <c r="R8"/>
      <c r="S8"/>
      <c r="T8"/>
      <c r="U8"/>
      <c r="V8"/>
      <c r="W8"/>
    </row>
    <row r="9" spans="2:23" s="1" customFormat="1" ht="60" x14ac:dyDescent="0.25">
      <c r="B9" s="16" t="s">
        <v>51</v>
      </c>
      <c r="C9" s="2"/>
      <c r="D9" s="35" t="e">
        <f>YEARFRAC('Ввод данных'!L11,$D$8)</f>
        <v>#N/A</v>
      </c>
      <c r="F9" s="31"/>
      <c r="G9" s="27" t="s">
        <v>24</v>
      </c>
      <c r="H9" s="27" t="s">
        <v>25</v>
      </c>
      <c r="I9" s="27" t="s">
        <v>28</v>
      </c>
      <c r="J9" s="27" t="s">
        <v>26</v>
      </c>
      <c r="K9" s="27" t="s">
        <v>27</v>
      </c>
      <c r="L9" s="27" t="s">
        <v>37</v>
      </c>
      <c r="M9" s="27" t="s">
        <v>44</v>
      </c>
      <c r="N9" s="27" t="s">
        <v>12</v>
      </c>
      <c r="O9" s="27" t="s">
        <v>3</v>
      </c>
      <c r="P9" s="27" t="s">
        <v>4</v>
      </c>
      <c r="Q9" s="27" t="s">
        <v>6</v>
      </c>
      <c r="R9" s="27" t="s">
        <v>2</v>
      </c>
      <c r="S9" s="27" t="s">
        <v>5</v>
      </c>
      <c r="T9" s="27" t="s">
        <v>7</v>
      </c>
      <c r="U9" s="27" t="s">
        <v>8</v>
      </c>
      <c r="V9" s="27" t="s">
        <v>9</v>
      </c>
      <c r="W9" s="27" t="s">
        <v>10</v>
      </c>
    </row>
    <row r="10" spans="2:23" s="1" customFormat="1" x14ac:dyDescent="0.25">
      <c r="B10" s="12"/>
      <c r="D10" s="12"/>
      <c r="F10" s="31"/>
      <c r="G10" s="31"/>
      <c r="H10" s="31"/>
      <c r="I10" s="31"/>
      <c r="J10" s="31"/>
      <c r="K10" s="31"/>
      <c r="L10" s="31"/>
      <c r="M10" s="32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x14ac:dyDescent="0.25">
      <c r="B11" s="4"/>
      <c r="D11" s="4"/>
      <c r="F11" s="2">
        <v>1</v>
      </c>
      <c r="G11" s="89" t="e">
        <f>'Ввод данных'!#REF!</f>
        <v>#REF!</v>
      </c>
      <c r="H11" s="14" t="e">
        <f>EOMONTH(G11,0)</f>
        <v>#REF!</v>
      </c>
      <c r="I11" s="9" t="e">
        <f>H11-G11</f>
        <v>#REF!</v>
      </c>
      <c r="J11" s="9" t="e">
        <f>WEEKDAY(H11,11)</f>
        <v>#REF!</v>
      </c>
      <c r="K11" s="14" t="e">
        <f>WORKDAY(H11,IF(OR(J11=6,J11=7),1,0))</f>
        <v>#REF!</v>
      </c>
      <c r="L11" s="9" t="e">
        <f>VLOOKUP(YEAR(G11),Справочники!$C$3:$I$33,7,FALSE)</f>
        <v>#REF!</v>
      </c>
      <c r="M11" s="5" t="e">
        <f>VLOOKUP(YEAR(G11),Справочники!$C$3:$F$33,4,FALSE)</f>
        <v>#REF!</v>
      </c>
      <c r="N11" s="5">
        <f>O11+P11</f>
        <v>2352000</v>
      </c>
      <c r="O11" s="5">
        <f>D3</f>
        <v>2352000</v>
      </c>
      <c r="P11" s="5">
        <v>0</v>
      </c>
      <c r="Q11" s="5" t="e">
        <f>O11*$D$4/L11*I11</f>
        <v>#REF!</v>
      </c>
      <c r="R11" s="5">
        <v>0</v>
      </c>
      <c r="S11" s="5">
        <v>0</v>
      </c>
      <c r="T11" s="5">
        <v>0</v>
      </c>
      <c r="U11" s="5" t="e">
        <f>MAX(Q11-S11,0)</f>
        <v>#REF!</v>
      </c>
      <c r="V11" s="5">
        <f>O11-R11</f>
        <v>2352000</v>
      </c>
      <c r="W11" s="5" t="e">
        <f t="shared" ref="W11:W74" si="0">P11+U11-T11</f>
        <v>#REF!</v>
      </c>
    </row>
    <row r="12" spans="2:23" x14ac:dyDescent="0.25">
      <c r="B12" s="4"/>
      <c r="D12" s="4"/>
      <c r="F12" s="2">
        <v>2</v>
      </c>
      <c r="G12" s="14" t="e">
        <f>H11+1</f>
        <v>#REF!</v>
      </c>
      <c r="H12" s="14" t="e">
        <f t="shared" ref="H12:H75" si="1">EOMONTH(G12,0)</f>
        <v>#REF!</v>
      </c>
      <c r="I12" s="9" t="e">
        <f>H12-G12+1</f>
        <v>#REF!</v>
      </c>
      <c r="J12" s="9" t="e">
        <f t="shared" ref="J12:J75" si="2">WEEKDAY(H12,11)</f>
        <v>#REF!</v>
      </c>
      <c r="K12" s="14" t="e">
        <f t="shared" ref="K12:K75" si="3">WORKDAY(H12,IF(OR(J12=6,J12=7),1,0))</f>
        <v>#REF!</v>
      </c>
      <c r="L12" s="9" t="e">
        <f>VLOOKUP(YEAR(G12),Справочники!$C$3:$I$33,7,FALSE)</f>
        <v>#REF!</v>
      </c>
      <c r="M12" s="42" t="e">
        <f>VLOOKUP(YEAR(G12),Справочники!$C$3:$F$33,4,FALSE)+MIN(W11,M11)</f>
        <v>#REF!</v>
      </c>
      <c r="N12" s="5" t="e">
        <f t="shared" ref="N12:N75" si="4">O12+P12</f>
        <v>#REF!</v>
      </c>
      <c r="O12" s="5">
        <f>V11</f>
        <v>2352000</v>
      </c>
      <c r="P12" s="5" t="e">
        <f>W11</f>
        <v>#REF!</v>
      </c>
      <c r="Q12" s="5" t="e">
        <f>O12*$D$4/L12*I12</f>
        <v>#REF!</v>
      </c>
      <c r="R12" s="5" t="e">
        <f t="shared" ref="R12:R75" si="5">MIN(M12-T12-S12,O12)</f>
        <v>#REF!</v>
      </c>
      <c r="S12" s="5" t="e">
        <f t="shared" ref="S12:S75" si="6">MIN(M12-T12,Q12)</f>
        <v>#REF!</v>
      </c>
      <c r="T12" s="5" t="e">
        <f t="shared" ref="T12:T75" si="7">MIN(M12,P12)</f>
        <v>#REF!</v>
      </c>
      <c r="U12" s="5" t="e">
        <f>MAX(Q12-S12,0)</f>
        <v>#REF!</v>
      </c>
      <c r="V12" s="5" t="e">
        <f t="shared" ref="V12:V75" si="8">O12-R12</f>
        <v>#REF!</v>
      </c>
      <c r="W12" s="5" t="e">
        <f t="shared" si="0"/>
        <v>#REF!</v>
      </c>
    </row>
    <row r="13" spans="2:23" x14ac:dyDescent="0.25">
      <c r="B13" s="4"/>
      <c r="D13" s="4"/>
      <c r="F13" s="2">
        <v>3</v>
      </c>
      <c r="G13" s="14" t="e">
        <f t="shared" ref="G13:G76" si="9">H12+1</f>
        <v>#REF!</v>
      </c>
      <c r="H13" s="14" t="e">
        <f t="shared" si="1"/>
        <v>#REF!</v>
      </c>
      <c r="I13" s="9" t="e">
        <f t="shared" ref="I13:I76" si="10">H13-G13+1</f>
        <v>#REF!</v>
      </c>
      <c r="J13" s="9" t="e">
        <f t="shared" si="2"/>
        <v>#REF!</v>
      </c>
      <c r="K13" s="14" t="e">
        <f t="shared" si="3"/>
        <v>#REF!</v>
      </c>
      <c r="L13" s="9" t="e">
        <f>VLOOKUP(YEAR(G13),Справочники!$C$3:$I$33,7,FALSE)</f>
        <v>#REF!</v>
      </c>
      <c r="M13" s="5" t="e">
        <f>VLOOKUP(YEAR(G13),Справочники!$C$3:$F$33,4,FALSE)+IF('Ввод данных'!$L$40="да",'Ввод данных'!$L$38,0)</f>
        <v>#REF!</v>
      </c>
      <c r="N13" s="5" t="e">
        <f t="shared" si="4"/>
        <v>#REF!</v>
      </c>
      <c r="O13" s="5" t="e">
        <f t="shared" ref="O13:P76" si="11">V12</f>
        <v>#REF!</v>
      </c>
      <c r="P13" s="5" t="e">
        <f t="shared" si="11"/>
        <v>#REF!</v>
      </c>
      <c r="Q13" s="5" t="e">
        <f t="shared" ref="Q13:Q76" si="12">O13*$D$4/L13*I13</f>
        <v>#REF!</v>
      </c>
      <c r="R13" s="5" t="e">
        <f t="shared" si="5"/>
        <v>#REF!</v>
      </c>
      <c r="S13" s="5" t="e">
        <f t="shared" si="6"/>
        <v>#REF!</v>
      </c>
      <c r="T13" s="5" t="e">
        <f t="shared" si="7"/>
        <v>#REF!</v>
      </c>
      <c r="U13" s="5" t="e">
        <f t="shared" ref="U13:U76" si="13">MAX(Q13-S13,0)</f>
        <v>#REF!</v>
      </c>
      <c r="V13" s="5" t="e">
        <f t="shared" si="8"/>
        <v>#REF!</v>
      </c>
      <c r="W13" s="5" t="e">
        <f t="shared" si="0"/>
        <v>#REF!</v>
      </c>
    </row>
    <row r="14" spans="2:23" x14ac:dyDescent="0.25">
      <c r="B14" s="4"/>
      <c r="D14" s="4"/>
      <c r="F14" s="2">
        <v>4</v>
      </c>
      <c r="G14" s="14" t="e">
        <f t="shared" si="9"/>
        <v>#REF!</v>
      </c>
      <c r="H14" s="14" t="e">
        <f t="shared" si="1"/>
        <v>#REF!</v>
      </c>
      <c r="I14" s="9" t="e">
        <f t="shared" si="10"/>
        <v>#REF!</v>
      </c>
      <c r="J14" s="9" t="e">
        <f t="shared" si="2"/>
        <v>#REF!</v>
      </c>
      <c r="K14" s="14" t="e">
        <f t="shared" si="3"/>
        <v>#REF!</v>
      </c>
      <c r="L14" s="9" t="e">
        <f>VLOOKUP(YEAR(G14),Справочники!$C$3:$I$33,7,FALSE)</f>
        <v>#REF!</v>
      </c>
      <c r="M14" s="5" t="e">
        <f>VLOOKUP(YEAR(G14),Справочники!$C$3:$F$33,4,FALSE)</f>
        <v>#REF!</v>
      </c>
      <c r="N14" s="5" t="e">
        <f t="shared" si="4"/>
        <v>#REF!</v>
      </c>
      <c r="O14" s="5" t="e">
        <f t="shared" si="11"/>
        <v>#REF!</v>
      </c>
      <c r="P14" s="5" t="e">
        <f t="shared" si="11"/>
        <v>#REF!</v>
      </c>
      <c r="Q14" s="5" t="e">
        <f t="shared" si="12"/>
        <v>#REF!</v>
      </c>
      <c r="R14" s="5" t="e">
        <f t="shared" si="5"/>
        <v>#REF!</v>
      </c>
      <c r="S14" s="5" t="e">
        <f t="shared" si="6"/>
        <v>#REF!</v>
      </c>
      <c r="T14" s="5" t="e">
        <f t="shared" si="7"/>
        <v>#REF!</v>
      </c>
      <c r="U14" s="5" t="e">
        <f t="shared" si="13"/>
        <v>#REF!</v>
      </c>
      <c r="V14" s="5" t="e">
        <f t="shared" si="8"/>
        <v>#REF!</v>
      </c>
      <c r="W14" s="5" t="e">
        <f t="shared" si="0"/>
        <v>#REF!</v>
      </c>
    </row>
    <row r="15" spans="2:23" x14ac:dyDescent="0.25">
      <c r="B15" s="4"/>
      <c r="D15" s="4"/>
      <c r="F15" s="2">
        <v>5</v>
      </c>
      <c r="G15" s="14" t="e">
        <f t="shared" si="9"/>
        <v>#REF!</v>
      </c>
      <c r="H15" s="14" t="e">
        <f t="shared" si="1"/>
        <v>#REF!</v>
      </c>
      <c r="I15" s="9" t="e">
        <f t="shared" si="10"/>
        <v>#REF!</v>
      </c>
      <c r="J15" s="9" t="e">
        <f t="shared" si="2"/>
        <v>#REF!</v>
      </c>
      <c r="K15" s="14" t="e">
        <f t="shared" si="3"/>
        <v>#REF!</v>
      </c>
      <c r="L15" s="9" t="e">
        <f>VLOOKUP(YEAR(G15),Справочники!$C$3:$I$33,7,FALSE)</f>
        <v>#REF!</v>
      </c>
      <c r="M15" s="5" t="e">
        <f>VLOOKUP(YEAR(G15),Справочники!$C$3:$F$33,4,FALSE)</f>
        <v>#REF!</v>
      </c>
      <c r="N15" s="5" t="e">
        <f t="shared" si="4"/>
        <v>#REF!</v>
      </c>
      <c r="O15" s="5" t="e">
        <f t="shared" si="11"/>
        <v>#REF!</v>
      </c>
      <c r="P15" s="5" t="e">
        <f t="shared" si="11"/>
        <v>#REF!</v>
      </c>
      <c r="Q15" s="5" t="e">
        <f t="shared" si="12"/>
        <v>#REF!</v>
      </c>
      <c r="R15" s="5" t="e">
        <f t="shared" si="5"/>
        <v>#REF!</v>
      </c>
      <c r="S15" s="5" t="e">
        <f t="shared" si="6"/>
        <v>#REF!</v>
      </c>
      <c r="T15" s="5" t="e">
        <f t="shared" si="7"/>
        <v>#REF!</v>
      </c>
      <c r="U15" s="5" t="e">
        <f t="shared" si="13"/>
        <v>#REF!</v>
      </c>
      <c r="V15" s="5" t="e">
        <f t="shared" si="8"/>
        <v>#REF!</v>
      </c>
      <c r="W15" s="5" t="e">
        <f t="shared" si="0"/>
        <v>#REF!</v>
      </c>
    </row>
    <row r="16" spans="2:23" x14ac:dyDescent="0.25">
      <c r="B16" s="4"/>
      <c r="D16" s="4"/>
      <c r="F16" s="2">
        <v>6</v>
      </c>
      <c r="G16" s="14" t="e">
        <f t="shared" si="9"/>
        <v>#REF!</v>
      </c>
      <c r="H16" s="14" t="e">
        <f t="shared" si="1"/>
        <v>#REF!</v>
      </c>
      <c r="I16" s="9" t="e">
        <f t="shared" si="10"/>
        <v>#REF!</v>
      </c>
      <c r="J16" s="9" t="e">
        <f t="shared" si="2"/>
        <v>#REF!</v>
      </c>
      <c r="K16" s="14" t="e">
        <f t="shared" si="3"/>
        <v>#REF!</v>
      </c>
      <c r="L16" s="9" t="e">
        <f>VLOOKUP(YEAR(G16),Справочники!$C$3:$I$33,7,FALSE)</f>
        <v>#REF!</v>
      </c>
      <c r="M16" s="5" t="e">
        <f>VLOOKUP(YEAR(G16),Справочники!$C$3:$F$33,4,FALSE)</f>
        <v>#REF!</v>
      </c>
      <c r="N16" s="5" t="e">
        <f t="shared" si="4"/>
        <v>#REF!</v>
      </c>
      <c r="O16" s="5" t="e">
        <f t="shared" si="11"/>
        <v>#REF!</v>
      </c>
      <c r="P16" s="5" t="e">
        <f t="shared" si="11"/>
        <v>#REF!</v>
      </c>
      <c r="Q16" s="5" t="e">
        <f t="shared" si="12"/>
        <v>#REF!</v>
      </c>
      <c r="R16" s="5" t="e">
        <f t="shared" si="5"/>
        <v>#REF!</v>
      </c>
      <c r="S16" s="5" t="e">
        <f t="shared" si="6"/>
        <v>#REF!</v>
      </c>
      <c r="T16" s="5" t="e">
        <f t="shared" si="7"/>
        <v>#REF!</v>
      </c>
      <c r="U16" s="5" t="e">
        <f t="shared" si="13"/>
        <v>#REF!</v>
      </c>
      <c r="V16" s="5" t="e">
        <f t="shared" si="8"/>
        <v>#REF!</v>
      </c>
      <c r="W16" s="5" t="e">
        <f t="shared" si="0"/>
        <v>#REF!</v>
      </c>
    </row>
    <row r="17" spans="2:23" x14ac:dyDescent="0.25">
      <c r="B17" s="4"/>
      <c r="D17" s="4"/>
      <c r="F17" s="2">
        <v>7</v>
      </c>
      <c r="G17" s="14" t="e">
        <f t="shared" si="9"/>
        <v>#REF!</v>
      </c>
      <c r="H17" s="14" t="e">
        <f t="shared" si="1"/>
        <v>#REF!</v>
      </c>
      <c r="I17" s="9" t="e">
        <f t="shared" si="10"/>
        <v>#REF!</v>
      </c>
      <c r="J17" s="9" t="e">
        <f t="shared" si="2"/>
        <v>#REF!</v>
      </c>
      <c r="K17" s="14" t="e">
        <f t="shared" si="3"/>
        <v>#REF!</v>
      </c>
      <c r="L17" s="9" t="e">
        <f>VLOOKUP(YEAR(G17),Справочники!$C$3:$I$33,7,FALSE)</f>
        <v>#REF!</v>
      </c>
      <c r="M17" s="5" t="e">
        <f>VLOOKUP(YEAR(G17),Справочники!$C$3:$F$33,4,FALSE)</f>
        <v>#REF!</v>
      </c>
      <c r="N17" s="5" t="e">
        <f t="shared" si="4"/>
        <v>#REF!</v>
      </c>
      <c r="O17" s="5" t="e">
        <f>V16</f>
        <v>#REF!</v>
      </c>
      <c r="P17" s="5" t="e">
        <f>W16</f>
        <v>#REF!</v>
      </c>
      <c r="Q17" s="5" t="e">
        <f t="shared" si="12"/>
        <v>#REF!</v>
      </c>
      <c r="R17" s="5" t="e">
        <f t="shared" si="5"/>
        <v>#REF!</v>
      </c>
      <c r="S17" s="5" t="e">
        <f t="shared" si="6"/>
        <v>#REF!</v>
      </c>
      <c r="T17" s="5" t="e">
        <f t="shared" si="7"/>
        <v>#REF!</v>
      </c>
      <c r="U17" s="5" t="e">
        <f>MAX(Q17-S17,0)</f>
        <v>#REF!</v>
      </c>
      <c r="V17" s="5" t="e">
        <f t="shared" si="8"/>
        <v>#REF!</v>
      </c>
      <c r="W17" s="5" t="e">
        <f t="shared" si="0"/>
        <v>#REF!</v>
      </c>
    </row>
    <row r="18" spans="2:23" x14ac:dyDescent="0.25">
      <c r="B18" s="4"/>
      <c r="D18" s="4"/>
      <c r="F18" s="2">
        <v>8</v>
      </c>
      <c r="G18" s="14" t="e">
        <f t="shared" si="9"/>
        <v>#REF!</v>
      </c>
      <c r="H18" s="14" t="e">
        <f t="shared" si="1"/>
        <v>#REF!</v>
      </c>
      <c r="I18" s="9" t="e">
        <f t="shared" si="10"/>
        <v>#REF!</v>
      </c>
      <c r="J18" s="9" t="e">
        <f t="shared" si="2"/>
        <v>#REF!</v>
      </c>
      <c r="K18" s="14" t="e">
        <f t="shared" si="3"/>
        <v>#REF!</v>
      </c>
      <c r="L18" s="9" t="e">
        <f>VLOOKUP(YEAR(G18),Справочники!$C$3:$I$33,7,FALSE)</f>
        <v>#REF!</v>
      </c>
      <c r="M18" s="5" t="e">
        <f>VLOOKUP(YEAR(G18),Справочники!$C$3:$F$33,4,FALSE)</f>
        <v>#REF!</v>
      </c>
      <c r="N18" s="5" t="e">
        <f t="shared" si="4"/>
        <v>#REF!</v>
      </c>
      <c r="O18" s="5" t="e">
        <f>V17</f>
        <v>#REF!</v>
      </c>
      <c r="P18" s="5" t="e">
        <f>W17</f>
        <v>#REF!</v>
      </c>
      <c r="Q18" s="5" t="e">
        <f t="shared" si="12"/>
        <v>#REF!</v>
      </c>
      <c r="R18" s="5" t="e">
        <f t="shared" si="5"/>
        <v>#REF!</v>
      </c>
      <c r="S18" s="5" t="e">
        <f t="shared" si="6"/>
        <v>#REF!</v>
      </c>
      <c r="T18" s="5" t="e">
        <f t="shared" si="7"/>
        <v>#REF!</v>
      </c>
      <c r="U18" s="5" t="e">
        <f t="shared" si="13"/>
        <v>#REF!</v>
      </c>
      <c r="V18" s="5" t="e">
        <f t="shared" si="8"/>
        <v>#REF!</v>
      </c>
      <c r="W18" s="5" t="e">
        <f t="shared" si="0"/>
        <v>#REF!</v>
      </c>
    </row>
    <row r="19" spans="2:23" x14ac:dyDescent="0.25">
      <c r="B19" s="4"/>
      <c r="D19" s="4"/>
      <c r="F19" s="2">
        <v>9</v>
      </c>
      <c r="G19" s="14" t="e">
        <f t="shared" si="9"/>
        <v>#REF!</v>
      </c>
      <c r="H19" s="14" t="e">
        <f t="shared" si="1"/>
        <v>#REF!</v>
      </c>
      <c r="I19" s="9" t="e">
        <f t="shared" si="10"/>
        <v>#REF!</v>
      </c>
      <c r="J19" s="9" t="e">
        <f t="shared" si="2"/>
        <v>#REF!</v>
      </c>
      <c r="K19" s="14" t="e">
        <f t="shared" si="3"/>
        <v>#REF!</v>
      </c>
      <c r="L19" s="9" t="e">
        <f>VLOOKUP(YEAR(G19),Справочники!$C$3:$I$33,7,FALSE)</f>
        <v>#REF!</v>
      </c>
      <c r="M19" s="5" t="e">
        <f>VLOOKUP(YEAR(G19),Справочники!$C$3:$F$33,4,FALSE)</f>
        <v>#REF!</v>
      </c>
      <c r="N19" s="5" t="e">
        <f t="shared" si="4"/>
        <v>#REF!</v>
      </c>
      <c r="O19" s="5" t="e">
        <f t="shared" si="11"/>
        <v>#REF!</v>
      </c>
      <c r="P19" s="5" t="e">
        <f t="shared" si="11"/>
        <v>#REF!</v>
      </c>
      <c r="Q19" s="5" t="e">
        <f t="shared" si="12"/>
        <v>#REF!</v>
      </c>
      <c r="R19" s="5" t="e">
        <f t="shared" si="5"/>
        <v>#REF!</v>
      </c>
      <c r="S19" s="5" t="e">
        <f t="shared" si="6"/>
        <v>#REF!</v>
      </c>
      <c r="T19" s="5" t="e">
        <f t="shared" si="7"/>
        <v>#REF!</v>
      </c>
      <c r="U19" s="5" t="e">
        <f t="shared" si="13"/>
        <v>#REF!</v>
      </c>
      <c r="V19" s="5" t="e">
        <f t="shared" si="8"/>
        <v>#REF!</v>
      </c>
      <c r="W19" s="5" t="e">
        <f t="shared" si="0"/>
        <v>#REF!</v>
      </c>
    </row>
    <row r="20" spans="2:23" x14ac:dyDescent="0.25">
      <c r="B20" s="4"/>
      <c r="D20" s="4"/>
      <c r="F20" s="2">
        <v>10</v>
      </c>
      <c r="G20" s="14" t="e">
        <f t="shared" si="9"/>
        <v>#REF!</v>
      </c>
      <c r="H20" s="14" t="e">
        <f t="shared" si="1"/>
        <v>#REF!</v>
      </c>
      <c r="I20" s="9" t="e">
        <f t="shared" si="10"/>
        <v>#REF!</v>
      </c>
      <c r="J20" s="9" t="e">
        <f t="shared" si="2"/>
        <v>#REF!</v>
      </c>
      <c r="K20" s="14" t="e">
        <f t="shared" si="3"/>
        <v>#REF!</v>
      </c>
      <c r="L20" s="9" t="e">
        <f>VLOOKUP(YEAR(G20),Справочники!$C$3:$I$33,7,FALSE)</f>
        <v>#REF!</v>
      </c>
      <c r="M20" s="5" t="e">
        <f>VLOOKUP(YEAR(G20),Справочники!$C$3:$F$33,4,FALSE)</f>
        <v>#REF!</v>
      </c>
      <c r="N20" s="5" t="e">
        <f t="shared" si="4"/>
        <v>#REF!</v>
      </c>
      <c r="O20" s="5" t="e">
        <f t="shared" si="11"/>
        <v>#REF!</v>
      </c>
      <c r="P20" s="5" t="e">
        <f t="shared" si="11"/>
        <v>#REF!</v>
      </c>
      <c r="Q20" s="5" t="e">
        <f t="shared" si="12"/>
        <v>#REF!</v>
      </c>
      <c r="R20" s="5" t="e">
        <f t="shared" si="5"/>
        <v>#REF!</v>
      </c>
      <c r="S20" s="5" t="e">
        <f t="shared" si="6"/>
        <v>#REF!</v>
      </c>
      <c r="T20" s="5" t="e">
        <f t="shared" si="7"/>
        <v>#REF!</v>
      </c>
      <c r="U20" s="5" t="e">
        <f t="shared" si="13"/>
        <v>#REF!</v>
      </c>
      <c r="V20" s="5" t="e">
        <f t="shared" si="8"/>
        <v>#REF!</v>
      </c>
      <c r="W20" s="5" t="e">
        <f t="shared" si="0"/>
        <v>#REF!</v>
      </c>
    </row>
    <row r="21" spans="2:23" x14ac:dyDescent="0.25">
      <c r="B21" s="4"/>
      <c r="D21" s="4"/>
      <c r="F21" s="2">
        <v>11</v>
      </c>
      <c r="G21" s="14" t="e">
        <f t="shared" si="9"/>
        <v>#REF!</v>
      </c>
      <c r="H21" s="14" t="e">
        <f t="shared" si="1"/>
        <v>#REF!</v>
      </c>
      <c r="I21" s="9" t="e">
        <f t="shared" si="10"/>
        <v>#REF!</v>
      </c>
      <c r="J21" s="9" t="e">
        <f t="shared" si="2"/>
        <v>#REF!</v>
      </c>
      <c r="K21" s="14" t="e">
        <f t="shared" si="3"/>
        <v>#REF!</v>
      </c>
      <c r="L21" s="9" t="e">
        <f>VLOOKUP(YEAR(G21),Справочники!$C$3:$I$33,7,FALSE)</f>
        <v>#REF!</v>
      </c>
      <c r="M21" s="5" t="e">
        <f>VLOOKUP(YEAR(G21),Справочники!$C$3:$F$33,4,FALSE)</f>
        <v>#REF!</v>
      </c>
      <c r="N21" s="5" t="e">
        <f t="shared" si="4"/>
        <v>#REF!</v>
      </c>
      <c r="O21" s="5" t="e">
        <f t="shared" si="11"/>
        <v>#REF!</v>
      </c>
      <c r="P21" s="5" t="e">
        <f t="shared" si="11"/>
        <v>#REF!</v>
      </c>
      <c r="Q21" s="5" t="e">
        <f t="shared" si="12"/>
        <v>#REF!</v>
      </c>
      <c r="R21" s="5" t="e">
        <f t="shared" si="5"/>
        <v>#REF!</v>
      </c>
      <c r="S21" s="5" t="e">
        <f t="shared" si="6"/>
        <v>#REF!</v>
      </c>
      <c r="T21" s="5" t="e">
        <f t="shared" si="7"/>
        <v>#REF!</v>
      </c>
      <c r="U21" s="5" t="e">
        <f t="shared" si="13"/>
        <v>#REF!</v>
      </c>
      <c r="V21" s="5" t="e">
        <f t="shared" si="8"/>
        <v>#REF!</v>
      </c>
      <c r="W21" s="5" t="e">
        <f t="shared" si="0"/>
        <v>#REF!</v>
      </c>
    </row>
    <row r="22" spans="2:23" x14ac:dyDescent="0.25">
      <c r="B22" s="4"/>
      <c r="D22" s="4"/>
      <c r="F22" s="2">
        <v>12</v>
      </c>
      <c r="G22" s="14" t="e">
        <f t="shared" si="9"/>
        <v>#REF!</v>
      </c>
      <c r="H22" s="14" t="e">
        <f t="shared" si="1"/>
        <v>#REF!</v>
      </c>
      <c r="I22" s="9" t="e">
        <f t="shared" si="10"/>
        <v>#REF!</v>
      </c>
      <c r="J22" s="9" t="e">
        <f t="shared" si="2"/>
        <v>#REF!</v>
      </c>
      <c r="K22" s="14" t="e">
        <f t="shared" si="3"/>
        <v>#REF!</v>
      </c>
      <c r="L22" s="9" t="e">
        <f>VLOOKUP(YEAR(G22),Справочники!$C$3:$I$33,7,FALSE)</f>
        <v>#REF!</v>
      </c>
      <c r="M22" s="5" t="e">
        <f>VLOOKUP(YEAR(G22),Справочники!$C$3:$F$33,4,FALSE)</f>
        <v>#REF!</v>
      </c>
      <c r="N22" s="5" t="e">
        <f t="shared" si="4"/>
        <v>#REF!</v>
      </c>
      <c r="O22" s="5" t="e">
        <f t="shared" si="11"/>
        <v>#REF!</v>
      </c>
      <c r="P22" s="5" t="e">
        <f t="shared" si="11"/>
        <v>#REF!</v>
      </c>
      <c r="Q22" s="5" t="e">
        <f t="shared" si="12"/>
        <v>#REF!</v>
      </c>
      <c r="R22" s="5" t="e">
        <f t="shared" si="5"/>
        <v>#REF!</v>
      </c>
      <c r="S22" s="5" t="e">
        <f t="shared" si="6"/>
        <v>#REF!</v>
      </c>
      <c r="T22" s="5" t="e">
        <f t="shared" si="7"/>
        <v>#REF!</v>
      </c>
      <c r="U22" s="5" t="e">
        <f t="shared" si="13"/>
        <v>#REF!</v>
      </c>
      <c r="V22" s="5" t="e">
        <f t="shared" si="8"/>
        <v>#REF!</v>
      </c>
      <c r="W22" s="5" t="e">
        <f t="shared" si="0"/>
        <v>#REF!</v>
      </c>
    </row>
    <row r="23" spans="2:23" x14ac:dyDescent="0.25">
      <c r="B23" s="4"/>
      <c r="D23" s="4"/>
      <c r="F23" s="2">
        <v>13</v>
      </c>
      <c r="G23" s="14" t="e">
        <f t="shared" si="9"/>
        <v>#REF!</v>
      </c>
      <c r="H23" s="14" t="e">
        <f t="shared" si="1"/>
        <v>#REF!</v>
      </c>
      <c r="I23" s="9" t="e">
        <f t="shared" si="10"/>
        <v>#REF!</v>
      </c>
      <c r="J23" s="9" t="e">
        <f t="shared" si="2"/>
        <v>#REF!</v>
      </c>
      <c r="K23" s="14" t="e">
        <f t="shared" si="3"/>
        <v>#REF!</v>
      </c>
      <c r="L23" s="9" t="e">
        <f>VLOOKUP(YEAR(G23),Справочники!$C$3:$I$33,7,FALSE)</f>
        <v>#REF!</v>
      </c>
      <c r="M23" s="5" t="e">
        <f>VLOOKUP(YEAR(G23),Справочники!$C$3:$F$33,4,FALSE)</f>
        <v>#REF!</v>
      </c>
      <c r="N23" s="5" t="e">
        <f t="shared" si="4"/>
        <v>#REF!</v>
      </c>
      <c r="O23" s="5" t="e">
        <f>V22</f>
        <v>#REF!</v>
      </c>
      <c r="P23" s="5" t="e">
        <f>W22</f>
        <v>#REF!</v>
      </c>
      <c r="Q23" s="5" t="e">
        <f t="shared" si="12"/>
        <v>#REF!</v>
      </c>
      <c r="R23" s="5" t="e">
        <f t="shared" si="5"/>
        <v>#REF!</v>
      </c>
      <c r="S23" s="5" t="e">
        <f t="shared" si="6"/>
        <v>#REF!</v>
      </c>
      <c r="T23" s="5" t="e">
        <f t="shared" si="7"/>
        <v>#REF!</v>
      </c>
      <c r="U23" s="5" t="e">
        <f t="shared" si="13"/>
        <v>#REF!</v>
      </c>
      <c r="V23" s="5" t="e">
        <f t="shared" si="8"/>
        <v>#REF!</v>
      </c>
      <c r="W23" s="5" t="e">
        <f t="shared" si="0"/>
        <v>#REF!</v>
      </c>
    </row>
    <row r="24" spans="2:23" x14ac:dyDescent="0.25">
      <c r="B24" s="4"/>
      <c r="D24" s="4"/>
      <c r="F24" s="2">
        <v>14</v>
      </c>
      <c r="G24" s="14" t="e">
        <f t="shared" si="9"/>
        <v>#REF!</v>
      </c>
      <c r="H24" s="14" t="e">
        <f t="shared" si="1"/>
        <v>#REF!</v>
      </c>
      <c r="I24" s="9" t="e">
        <f t="shared" si="10"/>
        <v>#REF!</v>
      </c>
      <c r="J24" s="9" t="e">
        <f t="shared" si="2"/>
        <v>#REF!</v>
      </c>
      <c r="K24" s="14" t="e">
        <f t="shared" si="3"/>
        <v>#REF!</v>
      </c>
      <c r="L24" s="9" t="e">
        <f>VLOOKUP(YEAR(G24),Справочники!$C$3:$I$33,7,FALSE)</f>
        <v>#REF!</v>
      </c>
      <c r="M24" s="5" t="e">
        <f>VLOOKUP(YEAR(G24),Справочники!$C$3:$F$33,4,FALSE)</f>
        <v>#REF!</v>
      </c>
      <c r="N24" s="5" t="e">
        <f t="shared" si="4"/>
        <v>#REF!</v>
      </c>
      <c r="O24" s="5" t="e">
        <f t="shared" si="11"/>
        <v>#REF!</v>
      </c>
      <c r="P24" s="5" t="e">
        <f t="shared" si="11"/>
        <v>#REF!</v>
      </c>
      <c r="Q24" s="5" t="e">
        <f t="shared" si="12"/>
        <v>#REF!</v>
      </c>
      <c r="R24" s="5" t="e">
        <f t="shared" si="5"/>
        <v>#REF!</v>
      </c>
      <c r="S24" s="5" t="e">
        <f t="shared" si="6"/>
        <v>#REF!</v>
      </c>
      <c r="T24" s="5" t="e">
        <f t="shared" si="7"/>
        <v>#REF!</v>
      </c>
      <c r="U24" s="5" t="e">
        <f t="shared" si="13"/>
        <v>#REF!</v>
      </c>
      <c r="V24" s="5" t="e">
        <f t="shared" si="8"/>
        <v>#REF!</v>
      </c>
      <c r="W24" s="5" t="e">
        <f t="shared" si="0"/>
        <v>#REF!</v>
      </c>
    </row>
    <row r="25" spans="2:23" x14ac:dyDescent="0.25">
      <c r="B25" s="4"/>
      <c r="D25" s="4"/>
      <c r="F25" s="2">
        <v>15</v>
      </c>
      <c r="G25" s="14" t="e">
        <f t="shared" si="9"/>
        <v>#REF!</v>
      </c>
      <c r="H25" s="14" t="e">
        <f t="shared" si="1"/>
        <v>#REF!</v>
      </c>
      <c r="I25" s="9" t="e">
        <f t="shared" si="10"/>
        <v>#REF!</v>
      </c>
      <c r="J25" s="9" t="e">
        <f t="shared" si="2"/>
        <v>#REF!</v>
      </c>
      <c r="K25" s="14" t="e">
        <f t="shared" si="3"/>
        <v>#REF!</v>
      </c>
      <c r="L25" s="9" t="e">
        <f>VLOOKUP(YEAR(G25),Справочники!$C$3:$I$33,7,FALSE)</f>
        <v>#REF!</v>
      </c>
      <c r="M25" s="5" t="e">
        <f>VLOOKUP(YEAR(G25),Справочники!$C$3:$F$33,4,FALSE)</f>
        <v>#REF!</v>
      </c>
      <c r="N25" s="5" t="e">
        <f t="shared" si="4"/>
        <v>#REF!</v>
      </c>
      <c r="O25" s="5" t="e">
        <f t="shared" si="11"/>
        <v>#REF!</v>
      </c>
      <c r="P25" s="5" t="e">
        <f t="shared" si="11"/>
        <v>#REF!</v>
      </c>
      <c r="Q25" s="5" t="e">
        <f t="shared" si="12"/>
        <v>#REF!</v>
      </c>
      <c r="R25" s="5" t="e">
        <f t="shared" si="5"/>
        <v>#REF!</v>
      </c>
      <c r="S25" s="5" t="e">
        <f t="shared" si="6"/>
        <v>#REF!</v>
      </c>
      <c r="T25" s="5" t="e">
        <f t="shared" si="7"/>
        <v>#REF!</v>
      </c>
      <c r="U25" s="5" t="e">
        <f t="shared" si="13"/>
        <v>#REF!</v>
      </c>
      <c r="V25" s="5" t="e">
        <f t="shared" si="8"/>
        <v>#REF!</v>
      </c>
      <c r="W25" s="5" t="e">
        <f t="shared" si="0"/>
        <v>#REF!</v>
      </c>
    </row>
    <row r="26" spans="2:23" x14ac:dyDescent="0.25">
      <c r="B26" s="4"/>
      <c r="D26" s="4"/>
      <c r="F26" s="2">
        <v>16</v>
      </c>
      <c r="G26" s="14" t="e">
        <f t="shared" si="9"/>
        <v>#REF!</v>
      </c>
      <c r="H26" s="14" t="e">
        <f t="shared" si="1"/>
        <v>#REF!</v>
      </c>
      <c r="I26" s="9" t="e">
        <f t="shared" si="10"/>
        <v>#REF!</v>
      </c>
      <c r="J26" s="9" t="e">
        <f t="shared" si="2"/>
        <v>#REF!</v>
      </c>
      <c r="K26" s="14" t="e">
        <f t="shared" si="3"/>
        <v>#REF!</v>
      </c>
      <c r="L26" s="9" t="e">
        <f>VLOOKUP(YEAR(G26),Справочники!$C$3:$I$33,7,FALSE)</f>
        <v>#REF!</v>
      </c>
      <c r="M26" s="5" t="e">
        <f>VLOOKUP(YEAR(G26),Справочники!$C$3:$F$33,4,FALSE)</f>
        <v>#REF!</v>
      </c>
      <c r="N26" s="5" t="e">
        <f t="shared" si="4"/>
        <v>#REF!</v>
      </c>
      <c r="O26" s="5" t="e">
        <f t="shared" si="11"/>
        <v>#REF!</v>
      </c>
      <c r="P26" s="5" t="e">
        <f t="shared" si="11"/>
        <v>#REF!</v>
      </c>
      <c r="Q26" s="5" t="e">
        <f t="shared" si="12"/>
        <v>#REF!</v>
      </c>
      <c r="R26" s="5" t="e">
        <f t="shared" si="5"/>
        <v>#REF!</v>
      </c>
      <c r="S26" s="5" t="e">
        <f t="shared" si="6"/>
        <v>#REF!</v>
      </c>
      <c r="T26" s="5" t="e">
        <f t="shared" si="7"/>
        <v>#REF!</v>
      </c>
      <c r="U26" s="5" t="e">
        <f t="shared" si="13"/>
        <v>#REF!</v>
      </c>
      <c r="V26" s="5" t="e">
        <f t="shared" si="8"/>
        <v>#REF!</v>
      </c>
      <c r="W26" s="5" t="e">
        <f t="shared" si="0"/>
        <v>#REF!</v>
      </c>
    </row>
    <row r="27" spans="2:23" x14ac:dyDescent="0.25">
      <c r="B27" s="4"/>
      <c r="D27" s="4"/>
      <c r="F27" s="2">
        <v>17</v>
      </c>
      <c r="G27" s="14" t="e">
        <f t="shared" si="9"/>
        <v>#REF!</v>
      </c>
      <c r="H27" s="14" t="e">
        <f t="shared" si="1"/>
        <v>#REF!</v>
      </c>
      <c r="I27" s="9" t="e">
        <f t="shared" si="10"/>
        <v>#REF!</v>
      </c>
      <c r="J27" s="9" t="e">
        <f t="shared" si="2"/>
        <v>#REF!</v>
      </c>
      <c r="K27" s="14" t="e">
        <f t="shared" si="3"/>
        <v>#REF!</v>
      </c>
      <c r="L27" s="9" t="e">
        <f>VLOOKUP(YEAR(G27),Справочники!$C$3:$I$33,7,FALSE)</f>
        <v>#REF!</v>
      </c>
      <c r="M27" s="5" t="e">
        <f>VLOOKUP(YEAR(G27),Справочники!$C$3:$F$33,4,FALSE)</f>
        <v>#REF!</v>
      </c>
      <c r="N27" s="5" t="e">
        <f t="shared" si="4"/>
        <v>#REF!</v>
      </c>
      <c r="O27" s="5" t="e">
        <f t="shared" si="11"/>
        <v>#REF!</v>
      </c>
      <c r="P27" s="5" t="e">
        <f t="shared" si="11"/>
        <v>#REF!</v>
      </c>
      <c r="Q27" s="5" t="e">
        <f t="shared" si="12"/>
        <v>#REF!</v>
      </c>
      <c r="R27" s="5" t="e">
        <f t="shared" si="5"/>
        <v>#REF!</v>
      </c>
      <c r="S27" s="5" t="e">
        <f t="shared" si="6"/>
        <v>#REF!</v>
      </c>
      <c r="T27" s="5" t="e">
        <f t="shared" si="7"/>
        <v>#REF!</v>
      </c>
      <c r="U27" s="5" t="e">
        <f t="shared" si="13"/>
        <v>#REF!</v>
      </c>
      <c r="V27" s="5" t="e">
        <f t="shared" si="8"/>
        <v>#REF!</v>
      </c>
      <c r="W27" s="5" t="e">
        <f t="shared" si="0"/>
        <v>#REF!</v>
      </c>
    </row>
    <row r="28" spans="2:23" x14ac:dyDescent="0.25">
      <c r="B28" s="4"/>
      <c r="D28" s="4"/>
      <c r="F28" s="2">
        <v>18</v>
      </c>
      <c r="G28" s="14" t="e">
        <f t="shared" si="9"/>
        <v>#REF!</v>
      </c>
      <c r="H28" s="14" t="e">
        <f t="shared" si="1"/>
        <v>#REF!</v>
      </c>
      <c r="I28" s="9" t="e">
        <f t="shared" si="10"/>
        <v>#REF!</v>
      </c>
      <c r="J28" s="9" t="e">
        <f t="shared" si="2"/>
        <v>#REF!</v>
      </c>
      <c r="K28" s="14" t="e">
        <f t="shared" si="3"/>
        <v>#REF!</v>
      </c>
      <c r="L28" s="9" t="e">
        <f>VLOOKUP(YEAR(G28),Справочники!$C$3:$I$33,7,FALSE)</f>
        <v>#REF!</v>
      </c>
      <c r="M28" s="5" t="e">
        <f>VLOOKUP(YEAR(G28),Справочники!$C$3:$F$33,4,FALSE)</f>
        <v>#REF!</v>
      </c>
      <c r="N28" s="5" t="e">
        <f t="shared" si="4"/>
        <v>#REF!</v>
      </c>
      <c r="O28" s="5" t="e">
        <f t="shared" si="11"/>
        <v>#REF!</v>
      </c>
      <c r="P28" s="5" t="e">
        <f t="shared" si="11"/>
        <v>#REF!</v>
      </c>
      <c r="Q28" s="5" t="e">
        <f t="shared" si="12"/>
        <v>#REF!</v>
      </c>
      <c r="R28" s="5" t="e">
        <f t="shared" si="5"/>
        <v>#REF!</v>
      </c>
      <c r="S28" s="5" t="e">
        <f t="shared" si="6"/>
        <v>#REF!</v>
      </c>
      <c r="T28" s="5" t="e">
        <f t="shared" si="7"/>
        <v>#REF!</v>
      </c>
      <c r="U28" s="5" t="e">
        <f t="shared" si="13"/>
        <v>#REF!</v>
      </c>
      <c r="V28" s="5" t="e">
        <f t="shared" si="8"/>
        <v>#REF!</v>
      </c>
      <c r="W28" s="5" t="e">
        <f t="shared" si="0"/>
        <v>#REF!</v>
      </c>
    </row>
    <row r="29" spans="2:23" x14ac:dyDescent="0.25">
      <c r="B29" s="4"/>
      <c r="D29" s="4"/>
      <c r="F29" s="2">
        <v>19</v>
      </c>
      <c r="G29" s="14" t="e">
        <f t="shared" si="9"/>
        <v>#REF!</v>
      </c>
      <c r="H29" s="14" t="e">
        <f t="shared" si="1"/>
        <v>#REF!</v>
      </c>
      <c r="I29" s="9" t="e">
        <f t="shared" si="10"/>
        <v>#REF!</v>
      </c>
      <c r="J29" s="9" t="e">
        <f t="shared" si="2"/>
        <v>#REF!</v>
      </c>
      <c r="K29" s="14" t="e">
        <f t="shared" si="3"/>
        <v>#REF!</v>
      </c>
      <c r="L29" s="9" t="e">
        <f>VLOOKUP(YEAR(G29),Справочники!$C$3:$I$33,7,FALSE)</f>
        <v>#REF!</v>
      </c>
      <c r="M29" s="5" t="e">
        <f>VLOOKUP(YEAR(G29),Справочники!$C$3:$F$33,4,FALSE)</f>
        <v>#REF!</v>
      </c>
      <c r="N29" s="5" t="e">
        <f t="shared" si="4"/>
        <v>#REF!</v>
      </c>
      <c r="O29" s="5" t="e">
        <f t="shared" si="11"/>
        <v>#REF!</v>
      </c>
      <c r="P29" s="5" t="e">
        <f t="shared" si="11"/>
        <v>#REF!</v>
      </c>
      <c r="Q29" s="5" t="e">
        <f t="shared" si="12"/>
        <v>#REF!</v>
      </c>
      <c r="R29" s="5" t="e">
        <f t="shared" si="5"/>
        <v>#REF!</v>
      </c>
      <c r="S29" s="5" t="e">
        <f t="shared" si="6"/>
        <v>#REF!</v>
      </c>
      <c r="T29" s="5" t="e">
        <f t="shared" si="7"/>
        <v>#REF!</v>
      </c>
      <c r="U29" s="5" t="e">
        <f t="shared" si="13"/>
        <v>#REF!</v>
      </c>
      <c r="V29" s="5" t="e">
        <f t="shared" si="8"/>
        <v>#REF!</v>
      </c>
      <c r="W29" s="5" t="e">
        <f t="shared" si="0"/>
        <v>#REF!</v>
      </c>
    </row>
    <row r="30" spans="2:23" x14ac:dyDescent="0.25">
      <c r="B30" s="4"/>
      <c r="D30" s="4"/>
      <c r="F30" s="2">
        <v>20</v>
      </c>
      <c r="G30" s="14" t="e">
        <f t="shared" si="9"/>
        <v>#REF!</v>
      </c>
      <c r="H30" s="14" t="e">
        <f t="shared" si="1"/>
        <v>#REF!</v>
      </c>
      <c r="I30" s="9" t="e">
        <f t="shared" si="10"/>
        <v>#REF!</v>
      </c>
      <c r="J30" s="9" t="e">
        <f t="shared" si="2"/>
        <v>#REF!</v>
      </c>
      <c r="K30" s="14" t="e">
        <f t="shared" si="3"/>
        <v>#REF!</v>
      </c>
      <c r="L30" s="9" t="e">
        <f>VLOOKUP(YEAR(G30),Справочники!$C$3:$I$33,7,FALSE)</f>
        <v>#REF!</v>
      </c>
      <c r="M30" s="5" t="e">
        <f>VLOOKUP(YEAR(G30),Справочники!$C$3:$F$33,4,FALSE)</f>
        <v>#REF!</v>
      </c>
      <c r="N30" s="5" t="e">
        <f t="shared" si="4"/>
        <v>#REF!</v>
      </c>
      <c r="O30" s="5" t="e">
        <f t="shared" si="11"/>
        <v>#REF!</v>
      </c>
      <c r="P30" s="5" t="e">
        <f t="shared" si="11"/>
        <v>#REF!</v>
      </c>
      <c r="Q30" s="5" t="e">
        <f t="shared" si="12"/>
        <v>#REF!</v>
      </c>
      <c r="R30" s="5" t="e">
        <f t="shared" si="5"/>
        <v>#REF!</v>
      </c>
      <c r="S30" s="5" t="e">
        <f t="shared" si="6"/>
        <v>#REF!</v>
      </c>
      <c r="T30" s="5" t="e">
        <f t="shared" si="7"/>
        <v>#REF!</v>
      </c>
      <c r="U30" s="5" t="e">
        <f t="shared" si="13"/>
        <v>#REF!</v>
      </c>
      <c r="V30" s="5" t="e">
        <f t="shared" si="8"/>
        <v>#REF!</v>
      </c>
      <c r="W30" s="5" t="e">
        <f t="shared" si="0"/>
        <v>#REF!</v>
      </c>
    </row>
    <row r="31" spans="2:23" x14ac:dyDescent="0.25">
      <c r="B31" s="4"/>
      <c r="D31" s="4"/>
      <c r="F31" s="2">
        <v>21</v>
      </c>
      <c r="G31" s="14" t="e">
        <f t="shared" si="9"/>
        <v>#REF!</v>
      </c>
      <c r="H31" s="14" t="e">
        <f t="shared" si="1"/>
        <v>#REF!</v>
      </c>
      <c r="I31" s="9" t="e">
        <f t="shared" si="10"/>
        <v>#REF!</v>
      </c>
      <c r="J31" s="9" t="e">
        <f t="shared" si="2"/>
        <v>#REF!</v>
      </c>
      <c r="K31" s="14" t="e">
        <f t="shared" si="3"/>
        <v>#REF!</v>
      </c>
      <c r="L31" s="9" t="e">
        <f>VLOOKUP(YEAR(G31),Справочники!$C$3:$I$33,7,FALSE)</f>
        <v>#REF!</v>
      </c>
      <c r="M31" s="5" t="e">
        <f>VLOOKUP(YEAR(G31),Справочники!$C$3:$F$33,4,FALSE)</f>
        <v>#REF!</v>
      </c>
      <c r="N31" s="5" t="e">
        <f t="shared" si="4"/>
        <v>#REF!</v>
      </c>
      <c r="O31" s="5" t="e">
        <f t="shared" si="11"/>
        <v>#REF!</v>
      </c>
      <c r="P31" s="5" t="e">
        <f t="shared" si="11"/>
        <v>#REF!</v>
      </c>
      <c r="Q31" s="5" t="e">
        <f t="shared" si="12"/>
        <v>#REF!</v>
      </c>
      <c r="R31" s="5" t="e">
        <f t="shared" si="5"/>
        <v>#REF!</v>
      </c>
      <c r="S31" s="5" t="e">
        <f t="shared" si="6"/>
        <v>#REF!</v>
      </c>
      <c r="T31" s="5" t="e">
        <f t="shared" si="7"/>
        <v>#REF!</v>
      </c>
      <c r="U31" s="5" t="e">
        <f t="shared" si="13"/>
        <v>#REF!</v>
      </c>
      <c r="V31" s="5" t="e">
        <f t="shared" si="8"/>
        <v>#REF!</v>
      </c>
      <c r="W31" s="5" t="e">
        <f t="shared" si="0"/>
        <v>#REF!</v>
      </c>
    </row>
    <row r="32" spans="2:23" x14ac:dyDescent="0.25">
      <c r="B32" s="4"/>
      <c r="D32" s="4"/>
      <c r="F32" s="2">
        <v>22</v>
      </c>
      <c r="G32" s="14" t="e">
        <f t="shared" si="9"/>
        <v>#REF!</v>
      </c>
      <c r="H32" s="14" t="e">
        <f t="shared" si="1"/>
        <v>#REF!</v>
      </c>
      <c r="I32" s="9" t="e">
        <f t="shared" si="10"/>
        <v>#REF!</v>
      </c>
      <c r="J32" s="9" t="e">
        <f t="shared" si="2"/>
        <v>#REF!</v>
      </c>
      <c r="K32" s="14" t="e">
        <f t="shared" si="3"/>
        <v>#REF!</v>
      </c>
      <c r="L32" s="9" t="e">
        <f>VLOOKUP(YEAR(G32),Справочники!$C$3:$I$33,7,FALSE)</f>
        <v>#REF!</v>
      </c>
      <c r="M32" s="5" t="e">
        <f>VLOOKUP(YEAR(G32),Справочники!$C$3:$F$33,4,FALSE)</f>
        <v>#REF!</v>
      </c>
      <c r="N32" s="5" t="e">
        <f t="shared" si="4"/>
        <v>#REF!</v>
      </c>
      <c r="O32" s="5" t="e">
        <f t="shared" si="11"/>
        <v>#REF!</v>
      </c>
      <c r="P32" s="5" t="e">
        <f t="shared" si="11"/>
        <v>#REF!</v>
      </c>
      <c r="Q32" s="5" t="e">
        <f t="shared" si="12"/>
        <v>#REF!</v>
      </c>
      <c r="R32" s="5" t="e">
        <f t="shared" si="5"/>
        <v>#REF!</v>
      </c>
      <c r="S32" s="5" t="e">
        <f t="shared" si="6"/>
        <v>#REF!</v>
      </c>
      <c r="T32" s="5" t="e">
        <f t="shared" si="7"/>
        <v>#REF!</v>
      </c>
      <c r="U32" s="5" t="e">
        <f t="shared" si="13"/>
        <v>#REF!</v>
      </c>
      <c r="V32" s="5" t="e">
        <f t="shared" si="8"/>
        <v>#REF!</v>
      </c>
      <c r="W32" s="5" t="e">
        <f t="shared" si="0"/>
        <v>#REF!</v>
      </c>
    </row>
    <row r="33" spans="2:23" x14ac:dyDescent="0.25">
      <c r="B33" s="4"/>
      <c r="D33" s="4"/>
      <c r="F33" s="2">
        <v>23</v>
      </c>
      <c r="G33" s="14" t="e">
        <f t="shared" si="9"/>
        <v>#REF!</v>
      </c>
      <c r="H33" s="14" t="e">
        <f t="shared" si="1"/>
        <v>#REF!</v>
      </c>
      <c r="I33" s="9" t="e">
        <f t="shared" si="10"/>
        <v>#REF!</v>
      </c>
      <c r="J33" s="9" t="e">
        <f t="shared" si="2"/>
        <v>#REF!</v>
      </c>
      <c r="K33" s="14" t="e">
        <f t="shared" si="3"/>
        <v>#REF!</v>
      </c>
      <c r="L33" s="9" t="e">
        <f>VLOOKUP(YEAR(G33),Справочники!$C$3:$I$33,7,FALSE)</f>
        <v>#REF!</v>
      </c>
      <c r="M33" s="5" t="e">
        <f>VLOOKUP(YEAR(G33),Справочники!$C$3:$F$33,4,FALSE)</f>
        <v>#REF!</v>
      </c>
      <c r="N33" s="5" t="e">
        <f t="shared" si="4"/>
        <v>#REF!</v>
      </c>
      <c r="O33" s="5" t="e">
        <f t="shared" si="11"/>
        <v>#REF!</v>
      </c>
      <c r="P33" s="5" t="e">
        <f t="shared" si="11"/>
        <v>#REF!</v>
      </c>
      <c r="Q33" s="5" t="e">
        <f t="shared" si="12"/>
        <v>#REF!</v>
      </c>
      <c r="R33" s="5" t="e">
        <f t="shared" si="5"/>
        <v>#REF!</v>
      </c>
      <c r="S33" s="5" t="e">
        <f t="shared" si="6"/>
        <v>#REF!</v>
      </c>
      <c r="T33" s="5" t="e">
        <f t="shared" si="7"/>
        <v>#REF!</v>
      </c>
      <c r="U33" s="5" t="e">
        <f t="shared" si="13"/>
        <v>#REF!</v>
      </c>
      <c r="V33" s="5" t="e">
        <f t="shared" si="8"/>
        <v>#REF!</v>
      </c>
      <c r="W33" s="5" t="e">
        <f t="shared" si="0"/>
        <v>#REF!</v>
      </c>
    </row>
    <row r="34" spans="2:23" x14ac:dyDescent="0.25">
      <c r="B34" s="4"/>
      <c r="D34" s="4"/>
      <c r="F34" s="2">
        <v>24</v>
      </c>
      <c r="G34" s="14" t="e">
        <f t="shared" si="9"/>
        <v>#REF!</v>
      </c>
      <c r="H34" s="14" t="e">
        <f t="shared" si="1"/>
        <v>#REF!</v>
      </c>
      <c r="I34" s="9" t="e">
        <f t="shared" si="10"/>
        <v>#REF!</v>
      </c>
      <c r="J34" s="9" t="e">
        <f t="shared" si="2"/>
        <v>#REF!</v>
      </c>
      <c r="K34" s="14" t="e">
        <f t="shared" si="3"/>
        <v>#REF!</v>
      </c>
      <c r="L34" s="9" t="e">
        <f>VLOOKUP(YEAR(G34),Справочники!$C$3:$I$33,7,FALSE)</f>
        <v>#REF!</v>
      </c>
      <c r="M34" s="5" t="e">
        <f>VLOOKUP(YEAR(G34),Справочники!$C$3:$F$33,4,FALSE)</f>
        <v>#REF!</v>
      </c>
      <c r="N34" s="5" t="e">
        <f t="shared" si="4"/>
        <v>#REF!</v>
      </c>
      <c r="O34" s="5" t="e">
        <f t="shared" si="11"/>
        <v>#REF!</v>
      </c>
      <c r="P34" s="5" t="e">
        <f t="shared" si="11"/>
        <v>#REF!</v>
      </c>
      <c r="Q34" s="5" t="e">
        <f t="shared" si="12"/>
        <v>#REF!</v>
      </c>
      <c r="R34" s="5" t="e">
        <f t="shared" si="5"/>
        <v>#REF!</v>
      </c>
      <c r="S34" s="5" t="e">
        <f t="shared" si="6"/>
        <v>#REF!</v>
      </c>
      <c r="T34" s="5" t="e">
        <f t="shared" si="7"/>
        <v>#REF!</v>
      </c>
      <c r="U34" s="5" t="e">
        <f t="shared" si="13"/>
        <v>#REF!</v>
      </c>
      <c r="V34" s="5" t="e">
        <f t="shared" si="8"/>
        <v>#REF!</v>
      </c>
      <c r="W34" s="5" t="e">
        <f t="shared" si="0"/>
        <v>#REF!</v>
      </c>
    </row>
    <row r="35" spans="2:23" x14ac:dyDescent="0.25">
      <c r="B35" s="4"/>
      <c r="D35" s="4"/>
      <c r="F35" s="2">
        <v>25</v>
      </c>
      <c r="G35" s="14" t="e">
        <f t="shared" si="9"/>
        <v>#REF!</v>
      </c>
      <c r="H35" s="14" t="e">
        <f t="shared" si="1"/>
        <v>#REF!</v>
      </c>
      <c r="I35" s="9" t="e">
        <f t="shared" si="10"/>
        <v>#REF!</v>
      </c>
      <c r="J35" s="9" t="e">
        <f t="shared" si="2"/>
        <v>#REF!</v>
      </c>
      <c r="K35" s="14" t="e">
        <f t="shared" si="3"/>
        <v>#REF!</v>
      </c>
      <c r="L35" s="9" t="e">
        <f>VLOOKUP(YEAR(G35),Справочники!$C$3:$I$33,7,FALSE)</f>
        <v>#REF!</v>
      </c>
      <c r="M35" s="5" t="e">
        <f>VLOOKUP(YEAR(G35),Справочники!$C$3:$F$33,4,FALSE)</f>
        <v>#REF!</v>
      </c>
      <c r="N35" s="5" t="e">
        <f t="shared" si="4"/>
        <v>#REF!</v>
      </c>
      <c r="O35" s="5" t="e">
        <f t="shared" si="11"/>
        <v>#REF!</v>
      </c>
      <c r="P35" s="5" t="e">
        <f t="shared" si="11"/>
        <v>#REF!</v>
      </c>
      <c r="Q35" s="5" t="e">
        <f t="shared" si="12"/>
        <v>#REF!</v>
      </c>
      <c r="R35" s="5" t="e">
        <f t="shared" si="5"/>
        <v>#REF!</v>
      </c>
      <c r="S35" s="5" t="e">
        <f t="shared" si="6"/>
        <v>#REF!</v>
      </c>
      <c r="T35" s="5" t="e">
        <f t="shared" si="7"/>
        <v>#REF!</v>
      </c>
      <c r="U35" s="5" t="e">
        <f t="shared" si="13"/>
        <v>#REF!</v>
      </c>
      <c r="V35" s="5" t="e">
        <f t="shared" si="8"/>
        <v>#REF!</v>
      </c>
      <c r="W35" s="5" t="e">
        <f t="shared" si="0"/>
        <v>#REF!</v>
      </c>
    </row>
    <row r="36" spans="2:23" x14ac:dyDescent="0.25">
      <c r="B36" s="4"/>
      <c r="D36" s="4"/>
      <c r="F36" s="2">
        <v>26</v>
      </c>
      <c r="G36" s="14" t="e">
        <f t="shared" si="9"/>
        <v>#REF!</v>
      </c>
      <c r="H36" s="14" t="e">
        <f t="shared" si="1"/>
        <v>#REF!</v>
      </c>
      <c r="I36" s="9" t="e">
        <f t="shared" si="10"/>
        <v>#REF!</v>
      </c>
      <c r="J36" s="9" t="e">
        <f t="shared" si="2"/>
        <v>#REF!</v>
      </c>
      <c r="K36" s="14" t="e">
        <f t="shared" si="3"/>
        <v>#REF!</v>
      </c>
      <c r="L36" s="9" t="e">
        <f>VLOOKUP(YEAR(G36),Справочники!$C$3:$I$33,7,FALSE)</f>
        <v>#REF!</v>
      </c>
      <c r="M36" s="5" t="e">
        <f>VLOOKUP(YEAR(G36),Справочники!$C$3:$F$33,4,FALSE)</f>
        <v>#REF!</v>
      </c>
      <c r="N36" s="5" t="e">
        <f t="shared" si="4"/>
        <v>#REF!</v>
      </c>
      <c r="O36" s="5" t="e">
        <f t="shared" si="11"/>
        <v>#REF!</v>
      </c>
      <c r="P36" s="5" t="e">
        <f t="shared" si="11"/>
        <v>#REF!</v>
      </c>
      <c r="Q36" s="5" t="e">
        <f t="shared" si="12"/>
        <v>#REF!</v>
      </c>
      <c r="R36" s="5" t="e">
        <f t="shared" si="5"/>
        <v>#REF!</v>
      </c>
      <c r="S36" s="5" t="e">
        <f t="shared" si="6"/>
        <v>#REF!</v>
      </c>
      <c r="T36" s="5" t="e">
        <f t="shared" si="7"/>
        <v>#REF!</v>
      </c>
      <c r="U36" s="5" t="e">
        <f t="shared" si="13"/>
        <v>#REF!</v>
      </c>
      <c r="V36" s="5" t="e">
        <f t="shared" si="8"/>
        <v>#REF!</v>
      </c>
      <c r="W36" s="5" t="e">
        <f t="shared" si="0"/>
        <v>#REF!</v>
      </c>
    </row>
    <row r="37" spans="2:23" x14ac:dyDescent="0.25">
      <c r="B37" s="4"/>
      <c r="D37" s="4"/>
      <c r="F37" s="2">
        <v>27</v>
      </c>
      <c r="G37" s="14" t="e">
        <f t="shared" si="9"/>
        <v>#REF!</v>
      </c>
      <c r="H37" s="14" t="e">
        <f t="shared" si="1"/>
        <v>#REF!</v>
      </c>
      <c r="I37" s="9" t="e">
        <f t="shared" si="10"/>
        <v>#REF!</v>
      </c>
      <c r="J37" s="9" t="e">
        <f t="shared" si="2"/>
        <v>#REF!</v>
      </c>
      <c r="K37" s="14" t="e">
        <f t="shared" si="3"/>
        <v>#REF!</v>
      </c>
      <c r="L37" s="9" t="e">
        <f>VLOOKUP(YEAR(G37),Справочники!$C$3:$I$33,7,FALSE)</f>
        <v>#REF!</v>
      </c>
      <c r="M37" s="5" t="e">
        <f>VLOOKUP(YEAR(G37),Справочники!$C$3:$F$33,4,FALSE)</f>
        <v>#REF!</v>
      </c>
      <c r="N37" s="5" t="e">
        <f t="shared" si="4"/>
        <v>#REF!</v>
      </c>
      <c r="O37" s="5" t="e">
        <f t="shared" si="11"/>
        <v>#REF!</v>
      </c>
      <c r="P37" s="5" t="e">
        <f t="shared" si="11"/>
        <v>#REF!</v>
      </c>
      <c r="Q37" s="5" t="e">
        <f t="shared" si="12"/>
        <v>#REF!</v>
      </c>
      <c r="R37" s="5" t="e">
        <f t="shared" si="5"/>
        <v>#REF!</v>
      </c>
      <c r="S37" s="5" t="e">
        <f t="shared" si="6"/>
        <v>#REF!</v>
      </c>
      <c r="T37" s="5" t="e">
        <f t="shared" si="7"/>
        <v>#REF!</v>
      </c>
      <c r="U37" s="5" t="e">
        <f t="shared" si="13"/>
        <v>#REF!</v>
      </c>
      <c r="V37" s="5" t="e">
        <f t="shared" si="8"/>
        <v>#REF!</v>
      </c>
      <c r="W37" s="5" t="e">
        <f t="shared" si="0"/>
        <v>#REF!</v>
      </c>
    </row>
    <row r="38" spans="2:23" x14ac:dyDescent="0.25">
      <c r="B38" s="4"/>
      <c r="D38" s="4"/>
      <c r="F38" s="2">
        <v>28</v>
      </c>
      <c r="G38" s="14" t="e">
        <f t="shared" si="9"/>
        <v>#REF!</v>
      </c>
      <c r="H38" s="14" t="e">
        <f t="shared" si="1"/>
        <v>#REF!</v>
      </c>
      <c r="I38" s="9" t="e">
        <f t="shared" si="10"/>
        <v>#REF!</v>
      </c>
      <c r="J38" s="9" t="e">
        <f t="shared" si="2"/>
        <v>#REF!</v>
      </c>
      <c r="K38" s="14" t="e">
        <f t="shared" si="3"/>
        <v>#REF!</v>
      </c>
      <c r="L38" s="9" t="e">
        <f>VLOOKUP(YEAR(G38),Справочники!$C$3:$I$33,7,FALSE)</f>
        <v>#REF!</v>
      </c>
      <c r="M38" s="5" t="e">
        <f>VLOOKUP(YEAR(G38),Справочники!$C$3:$F$33,4,FALSE)</f>
        <v>#REF!</v>
      </c>
      <c r="N38" s="5" t="e">
        <f t="shared" si="4"/>
        <v>#REF!</v>
      </c>
      <c r="O38" s="5" t="e">
        <f t="shared" si="11"/>
        <v>#REF!</v>
      </c>
      <c r="P38" s="5" t="e">
        <f t="shared" si="11"/>
        <v>#REF!</v>
      </c>
      <c r="Q38" s="5" t="e">
        <f t="shared" si="12"/>
        <v>#REF!</v>
      </c>
      <c r="R38" s="5" t="e">
        <f t="shared" si="5"/>
        <v>#REF!</v>
      </c>
      <c r="S38" s="5" t="e">
        <f t="shared" si="6"/>
        <v>#REF!</v>
      </c>
      <c r="T38" s="5" t="e">
        <f t="shared" si="7"/>
        <v>#REF!</v>
      </c>
      <c r="U38" s="5" t="e">
        <f t="shared" si="13"/>
        <v>#REF!</v>
      </c>
      <c r="V38" s="5" t="e">
        <f t="shared" si="8"/>
        <v>#REF!</v>
      </c>
      <c r="W38" s="5" t="e">
        <f t="shared" si="0"/>
        <v>#REF!</v>
      </c>
    </row>
    <row r="39" spans="2:23" x14ac:dyDescent="0.25">
      <c r="B39" s="4"/>
      <c r="D39" s="4"/>
      <c r="F39" s="2">
        <v>29</v>
      </c>
      <c r="G39" s="14" t="e">
        <f t="shared" si="9"/>
        <v>#REF!</v>
      </c>
      <c r="H39" s="14" t="e">
        <f t="shared" si="1"/>
        <v>#REF!</v>
      </c>
      <c r="I39" s="9" t="e">
        <f t="shared" si="10"/>
        <v>#REF!</v>
      </c>
      <c r="J39" s="9" t="e">
        <f t="shared" si="2"/>
        <v>#REF!</v>
      </c>
      <c r="K39" s="14" t="e">
        <f t="shared" si="3"/>
        <v>#REF!</v>
      </c>
      <c r="L39" s="9" t="e">
        <f>VLOOKUP(YEAR(G39),Справочники!$C$3:$I$33,7,FALSE)</f>
        <v>#REF!</v>
      </c>
      <c r="M39" s="5" t="e">
        <f>VLOOKUP(YEAR(G39),Справочники!$C$3:$F$33,4,FALSE)</f>
        <v>#REF!</v>
      </c>
      <c r="N39" s="5" t="e">
        <f t="shared" si="4"/>
        <v>#REF!</v>
      </c>
      <c r="O39" s="5" t="e">
        <f t="shared" si="11"/>
        <v>#REF!</v>
      </c>
      <c r="P39" s="5" t="e">
        <f t="shared" si="11"/>
        <v>#REF!</v>
      </c>
      <c r="Q39" s="5" t="e">
        <f t="shared" si="12"/>
        <v>#REF!</v>
      </c>
      <c r="R39" s="5" t="e">
        <f t="shared" si="5"/>
        <v>#REF!</v>
      </c>
      <c r="S39" s="5" t="e">
        <f t="shared" si="6"/>
        <v>#REF!</v>
      </c>
      <c r="T39" s="5" t="e">
        <f t="shared" si="7"/>
        <v>#REF!</v>
      </c>
      <c r="U39" s="5" t="e">
        <f t="shared" si="13"/>
        <v>#REF!</v>
      </c>
      <c r="V39" s="5" t="e">
        <f t="shared" si="8"/>
        <v>#REF!</v>
      </c>
      <c r="W39" s="5" t="e">
        <f t="shared" si="0"/>
        <v>#REF!</v>
      </c>
    </row>
    <row r="40" spans="2:23" x14ac:dyDescent="0.25">
      <c r="B40" s="4"/>
      <c r="D40" s="4"/>
      <c r="F40" s="2">
        <v>30</v>
      </c>
      <c r="G40" s="14" t="e">
        <f t="shared" si="9"/>
        <v>#REF!</v>
      </c>
      <c r="H40" s="14" t="e">
        <f t="shared" si="1"/>
        <v>#REF!</v>
      </c>
      <c r="I40" s="9" t="e">
        <f t="shared" si="10"/>
        <v>#REF!</v>
      </c>
      <c r="J40" s="9" t="e">
        <f t="shared" si="2"/>
        <v>#REF!</v>
      </c>
      <c r="K40" s="14" t="e">
        <f t="shared" si="3"/>
        <v>#REF!</v>
      </c>
      <c r="L40" s="9" t="e">
        <f>VLOOKUP(YEAR(G40),Справочники!$C$3:$I$33,7,FALSE)</f>
        <v>#REF!</v>
      </c>
      <c r="M40" s="5" t="e">
        <f>VLOOKUP(YEAR(G40),Справочники!$C$3:$F$33,4,FALSE)</f>
        <v>#REF!</v>
      </c>
      <c r="N40" s="5" t="e">
        <f t="shared" si="4"/>
        <v>#REF!</v>
      </c>
      <c r="O40" s="5" t="e">
        <f t="shared" si="11"/>
        <v>#REF!</v>
      </c>
      <c r="P40" s="5" t="e">
        <f t="shared" si="11"/>
        <v>#REF!</v>
      </c>
      <c r="Q40" s="5" t="e">
        <f t="shared" si="12"/>
        <v>#REF!</v>
      </c>
      <c r="R40" s="5" t="e">
        <f t="shared" si="5"/>
        <v>#REF!</v>
      </c>
      <c r="S40" s="5" t="e">
        <f t="shared" si="6"/>
        <v>#REF!</v>
      </c>
      <c r="T40" s="5" t="e">
        <f t="shared" si="7"/>
        <v>#REF!</v>
      </c>
      <c r="U40" s="5" t="e">
        <f t="shared" si="13"/>
        <v>#REF!</v>
      </c>
      <c r="V40" s="5" t="e">
        <f t="shared" si="8"/>
        <v>#REF!</v>
      </c>
      <c r="W40" s="5" t="e">
        <f t="shared" si="0"/>
        <v>#REF!</v>
      </c>
    </row>
    <row r="41" spans="2:23" x14ac:dyDescent="0.25">
      <c r="B41" s="4"/>
      <c r="D41" s="4"/>
      <c r="F41" s="2">
        <v>31</v>
      </c>
      <c r="G41" s="14" t="e">
        <f t="shared" si="9"/>
        <v>#REF!</v>
      </c>
      <c r="H41" s="14" t="e">
        <f t="shared" si="1"/>
        <v>#REF!</v>
      </c>
      <c r="I41" s="9" t="e">
        <f t="shared" si="10"/>
        <v>#REF!</v>
      </c>
      <c r="J41" s="9" t="e">
        <f t="shared" si="2"/>
        <v>#REF!</v>
      </c>
      <c r="K41" s="14" t="e">
        <f t="shared" si="3"/>
        <v>#REF!</v>
      </c>
      <c r="L41" s="9" t="e">
        <f>VLOOKUP(YEAR(G41),Справочники!$C$3:$I$33,7,FALSE)</f>
        <v>#REF!</v>
      </c>
      <c r="M41" s="5" t="e">
        <f>VLOOKUP(YEAR(G41),Справочники!$C$3:$F$33,4,FALSE)</f>
        <v>#REF!</v>
      </c>
      <c r="N41" s="5" t="e">
        <f t="shared" si="4"/>
        <v>#REF!</v>
      </c>
      <c r="O41" s="5" t="e">
        <f t="shared" si="11"/>
        <v>#REF!</v>
      </c>
      <c r="P41" s="5" t="e">
        <f t="shared" si="11"/>
        <v>#REF!</v>
      </c>
      <c r="Q41" s="5" t="e">
        <f t="shared" si="12"/>
        <v>#REF!</v>
      </c>
      <c r="R41" s="5" t="e">
        <f t="shared" si="5"/>
        <v>#REF!</v>
      </c>
      <c r="S41" s="5" t="e">
        <f t="shared" si="6"/>
        <v>#REF!</v>
      </c>
      <c r="T41" s="5" t="e">
        <f t="shared" si="7"/>
        <v>#REF!</v>
      </c>
      <c r="U41" s="5" t="e">
        <f t="shared" si="13"/>
        <v>#REF!</v>
      </c>
      <c r="V41" s="5" t="e">
        <f t="shared" si="8"/>
        <v>#REF!</v>
      </c>
      <c r="W41" s="5" t="e">
        <f t="shared" si="0"/>
        <v>#REF!</v>
      </c>
    </row>
    <row r="42" spans="2:23" x14ac:dyDescent="0.25">
      <c r="B42" s="4"/>
      <c r="D42" s="4"/>
      <c r="F42" s="2">
        <v>32</v>
      </c>
      <c r="G42" s="14" t="e">
        <f t="shared" si="9"/>
        <v>#REF!</v>
      </c>
      <c r="H42" s="14" t="e">
        <f t="shared" si="1"/>
        <v>#REF!</v>
      </c>
      <c r="I42" s="9" t="e">
        <f t="shared" si="10"/>
        <v>#REF!</v>
      </c>
      <c r="J42" s="9" t="e">
        <f t="shared" si="2"/>
        <v>#REF!</v>
      </c>
      <c r="K42" s="14" t="e">
        <f t="shared" si="3"/>
        <v>#REF!</v>
      </c>
      <c r="L42" s="9" t="e">
        <f>VLOOKUP(YEAR(G42),Справочники!$C$3:$I$33,7,FALSE)</f>
        <v>#REF!</v>
      </c>
      <c r="M42" s="5" t="e">
        <f>VLOOKUP(YEAR(G42),Справочники!$C$3:$F$33,4,FALSE)</f>
        <v>#REF!</v>
      </c>
      <c r="N42" s="5" t="e">
        <f t="shared" si="4"/>
        <v>#REF!</v>
      </c>
      <c r="O42" s="5" t="e">
        <f t="shared" si="11"/>
        <v>#REF!</v>
      </c>
      <c r="P42" s="5" t="e">
        <f t="shared" si="11"/>
        <v>#REF!</v>
      </c>
      <c r="Q42" s="5" t="e">
        <f t="shared" si="12"/>
        <v>#REF!</v>
      </c>
      <c r="R42" s="5" t="e">
        <f t="shared" si="5"/>
        <v>#REF!</v>
      </c>
      <c r="S42" s="5" t="e">
        <f t="shared" si="6"/>
        <v>#REF!</v>
      </c>
      <c r="T42" s="5" t="e">
        <f t="shared" si="7"/>
        <v>#REF!</v>
      </c>
      <c r="U42" s="5" t="e">
        <f t="shared" si="13"/>
        <v>#REF!</v>
      </c>
      <c r="V42" s="5" t="e">
        <f t="shared" si="8"/>
        <v>#REF!</v>
      </c>
      <c r="W42" s="5" t="e">
        <f t="shared" si="0"/>
        <v>#REF!</v>
      </c>
    </row>
    <row r="43" spans="2:23" x14ac:dyDescent="0.25">
      <c r="B43" s="4"/>
      <c r="D43" s="4"/>
      <c r="F43" s="2">
        <v>33</v>
      </c>
      <c r="G43" s="14" t="e">
        <f t="shared" si="9"/>
        <v>#REF!</v>
      </c>
      <c r="H43" s="14" t="e">
        <f t="shared" si="1"/>
        <v>#REF!</v>
      </c>
      <c r="I43" s="9" t="e">
        <f t="shared" si="10"/>
        <v>#REF!</v>
      </c>
      <c r="J43" s="9" t="e">
        <f t="shared" si="2"/>
        <v>#REF!</v>
      </c>
      <c r="K43" s="14" t="e">
        <f t="shared" si="3"/>
        <v>#REF!</v>
      </c>
      <c r="L43" s="9" t="e">
        <f>VLOOKUP(YEAR(G43),Справочники!$C$3:$I$33,7,FALSE)</f>
        <v>#REF!</v>
      </c>
      <c r="M43" s="5" t="e">
        <f>VLOOKUP(YEAR(G43),Справочники!$C$3:$F$33,4,FALSE)</f>
        <v>#REF!</v>
      </c>
      <c r="N43" s="5" t="e">
        <f t="shared" si="4"/>
        <v>#REF!</v>
      </c>
      <c r="O43" s="5" t="e">
        <f t="shared" si="11"/>
        <v>#REF!</v>
      </c>
      <c r="P43" s="5" t="e">
        <f t="shared" si="11"/>
        <v>#REF!</v>
      </c>
      <c r="Q43" s="5" t="e">
        <f t="shared" si="12"/>
        <v>#REF!</v>
      </c>
      <c r="R43" s="5" t="e">
        <f t="shared" si="5"/>
        <v>#REF!</v>
      </c>
      <c r="S43" s="5" t="e">
        <f t="shared" si="6"/>
        <v>#REF!</v>
      </c>
      <c r="T43" s="5" t="e">
        <f t="shared" si="7"/>
        <v>#REF!</v>
      </c>
      <c r="U43" s="5" t="e">
        <f t="shared" si="13"/>
        <v>#REF!</v>
      </c>
      <c r="V43" s="5" t="e">
        <f t="shared" si="8"/>
        <v>#REF!</v>
      </c>
      <c r="W43" s="5" t="e">
        <f t="shared" si="0"/>
        <v>#REF!</v>
      </c>
    </row>
    <row r="44" spans="2:23" x14ac:dyDescent="0.25">
      <c r="B44" s="4"/>
      <c r="D44" s="4"/>
      <c r="F44" s="2">
        <v>34</v>
      </c>
      <c r="G44" s="14" t="e">
        <f t="shared" si="9"/>
        <v>#REF!</v>
      </c>
      <c r="H44" s="14" t="e">
        <f t="shared" si="1"/>
        <v>#REF!</v>
      </c>
      <c r="I44" s="9" t="e">
        <f t="shared" si="10"/>
        <v>#REF!</v>
      </c>
      <c r="J44" s="9" t="e">
        <f t="shared" si="2"/>
        <v>#REF!</v>
      </c>
      <c r="K44" s="14" t="e">
        <f t="shared" si="3"/>
        <v>#REF!</v>
      </c>
      <c r="L44" s="9" t="e">
        <f>VLOOKUP(YEAR(G44),Справочники!$C$3:$I$33,7,FALSE)</f>
        <v>#REF!</v>
      </c>
      <c r="M44" s="5" t="e">
        <f>VLOOKUP(YEAR(G44),Справочники!$C$3:$F$33,4,FALSE)</f>
        <v>#REF!</v>
      </c>
      <c r="N44" s="5" t="e">
        <f t="shared" si="4"/>
        <v>#REF!</v>
      </c>
      <c r="O44" s="5" t="e">
        <f t="shared" si="11"/>
        <v>#REF!</v>
      </c>
      <c r="P44" s="5" t="e">
        <f t="shared" si="11"/>
        <v>#REF!</v>
      </c>
      <c r="Q44" s="5" t="e">
        <f t="shared" si="12"/>
        <v>#REF!</v>
      </c>
      <c r="R44" s="5" t="e">
        <f t="shared" si="5"/>
        <v>#REF!</v>
      </c>
      <c r="S44" s="5" t="e">
        <f t="shared" si="6"/>
        <v>#REF!</v>
      </c>
      <c r="T44" s="5" t="e">
        <f t="shared" si="7"/>
        <v>#REF!</v>
      </c>
      <c r="U44" s="5" t="e">
        <f t="shared" si="13"/>
        <v>#REF!</v>
      </c>
      <c r="V44" s="5" t="e">
        <f t="shared" si="8"/>
        <v>#REF!</v>
      </c>
      <c r="W44" s="5" t="e">
        <f t="shared" si="0"/>
        <v>#REF!</v>
      </c>
    </row>
    <row r="45" spans="2:23" x14ac:dyDescent="0.25">
      <c r="B45" s="4"/>
      <c r="D45" s="4"/>
      <c r="F45" s="2">
        <v>35</v>
      </c>
      <c r="G45" s="14" t="e">
        <f t="shared" si="9"/>
        <v>#REF!</v>
      </c>
      <c r="H45" s="14" t="e">
        <f t="shared" si="1"/>
        <v>#REF!</v>
      </c>
      <c r="I45" s="9" t="e">
        <f t="shared" si="10"/>
        <v>#REF!</v>
      </c>
      <c r="J45" s="9" t="e">
        <f t="shared" si="2"/>
        <v>#REF!</v>
      </c>
      <c r="K45" s="14" t="e">
        <f t="shared" si="3"/>
        <v>#REF!</v>
      </c>
      <c r="L45" s="9" t="e">
        <f>VLOOKUP(YEAR(G45),Справочники!$C$3:$I$33,7,FALSE)</f>
        <v>#REF!</v>
      </c>
      <c r="M45" s="5" t="e">
        <f>VLOOKUP(YEAR(G45),Справочники!$C$3:$F$33,4,FALSE)</f>
        <v>#REF!</v>
      </c>
      <c r="N45" s="5" t="e">
        <f t="shared" si="4"/>
        <v>#REF!</v>
      </c>
      <c r="O45" s="5" t="e">
        <f t="shared" si="11"/>
        <v>#REF!</v>
      </c>
      <c r="P45" s="5" t="e">
        <f t="shared" si="11"/>
        <v>#REF!</v>
      </c>
      <c r="Q45" s="5" t="e">
        <f t="shared" si="12"/>
        <v>#REF!</v>
      </c>
      <c r="R45" s="5" t="e">
        <f t="shared" si="5"/>
        <v>#REF!</v>
      </c>
      <c r="S45" s="5" t="e">
        <f t="shared" si="6"/>
        <v>#REF!</v>
      </c>
      <c r="T45" s="5" t="e">
        <f t="shared" si="7"/>
        <v>#REF!</v>
      </c>
      <c r="U45" s="5" t="e">
        <f t="shared" si="13"/>
        <v>#REF!</v>
      </c>
      <c r="V45" s="5" t="e">
        <f t="shared" si="8"/>
        <v>#REF!</v>
      </c>
      <c r="W45" s="5" t="e">
        <f t="shared" si="0"/>
        <v>#REF!</v>
      </c>
    </row>
    <row r="46" spans="2:23" x14ac:dyDescent="0.25">
      <c r="B46" s="4"/>
      <c r="D46" s="4"/>
      <c r="F46" s="2">
        <v>36</v>
      </c>
      <c r="G46" s="14" t="e">
        <f t="shared" si="9"/>
        <v>#REF!</v>
      </c>
      <c r="H46" s="14" t="e">
        <f t="shared" si="1"/>
        <v>#REF!</v>
      </c>
      <c r="I46" s="9" t="e">
        <f t="shared" si="10"/>
        <v>#REF!</v>
      </c>
      <c r="J46" s="9" t="e">
        <f t="shared" si="2"/>
        <v>#REF!</v>
      </c>
      <c r="K46" s="14" t="e">
        <f t="shared" si="3"/>
        <v>#REF!</v>
      </c>
      <c r="L46" s="9" t="e">
        <f>VLOOKUP(YEAR(G46),Справочники!$C$3:$I$33,7,FALSE)</f>
        <v>#REF!</v>
      </c>
      <c r="M46" s="5" t="e">
        <f>VLOOKUP(YEAR(G46),Справочники!$C$3:$F$33,4,FALSE)</f>
        <v>#REF!</v>
      </c>
      <c r="N46" s="5" t="e">
        <f t="shared" si="4"/>
        <v>#REF!</v>
      </c>
      <c r="O46" s="5" t="e">
        <f t="shared" si="11"/>
        <v>#REF!</v>
      </c>
      <c r="P46" s="5" t="e">
        <f t="shared" si="11"/>
        <v>#REF!</v>
      </c>
      <c r="Q46" s="5" t="e">
        <f t="shared" si="12"/>
        <v>#REF!</v>
      </c>
      <c r="R46" s="5" t="e">
        <f t="shared" si="5"/>
        <v>#REF!</v>
      </c>
      <c r="S46" s="5" t="e">
        <f t="shared" si="6"/>
        <v>#REF!</v>
      </c>
      <c r="T46" s="5" t="e">
        <f t="shared" si="7"/>
        <v>#REF!</v>
      </c>
      <c r="U46" s="5" t="e">
        <f t="shared" si="13"/>
        <v>#REF!</v>
      </c>
      <c r="V46" s="5" t="e">
        <f t="shared" si="8"/>
        <v>#REF!</v>
      </c>
      <c r="W46" s="5" t="e">
        <f t="shared" si="0"/>
        <v>#REF!</v>
      </c>
    </row>
    <row r="47" spans="2:23" x14ac:dyDescent="0.25">
      <c r="B47" s="4"/>
      <c r="D47" s="4"/>
      <c r="F47" s="2">
        <v>37</v>
      </c>
      <c r="G47" s="14" t="e">
        <f t="shared" si="9"/>
        <v>#REF!</v>
      </c>
      <c r="H47" s="14" t="e">
        <f t="shared" si="1"/>
        <v>#REF!</v>
      </c>
      <c r="I47" s="9" t="e">
        <f t="shared" si="10"/>
        <v>#REF!</v>
      </c>
      <c r="J47" s="9" t="e">
        <f t="shared" si="2"/>
        <v>#REF!</v>
      </c>
      <c r="K47" s="14" t="e">
        <f t="shared" si="3"/>
        <v>#REF!</v>
      </c>
      <c r="L47" s="9" t="e">
        <f>VLOOKUP(YEAR(G47),Справочники!$C$3:$I$33,7,FALSE)</f>
        <v>#REF!</v>
      </c>
      <c r="M47" s="5" t="e">
        <f>VLOOKUP(YEAR(G47),Справочники!$C$3:$F$33,4,FALSE)</f>
        <v>#REF!</v>
      </c>
      <c r="N47" s="5" t="e">
        <f t="shared" si="4"/>
        <v>#REF!</v>
      </c>
      <c r="O47" s="5" t="e">
        <f t="shared" si="11"/>
        <v>#REF!</v>
      </c>
      <c r="P47" s="5" t="e">
        <f t="shared" si="11"/>
        <v>#REF!</v>
      </c>
      <c r="Q47" s="5" t="e">
        <f t="shared" si="12"/>
        <v>#REF!</v>
      </c>
      <c r="R47" s="5" t="e">
        <f t="shared" si="5"/>
        <v>#REF!</v>
      </c>
      <c r="S47" s="5" t="e">
        <f t="shared" si="6"/>
        <v>#REF!</v>
      </c>
      <c r="T47" s="5" t="e">
        <f t="shared" si="7"/>
        <v>#REF!</v>
      </c>
      <c r="U47" s="5" t="e">
        <f t="shared" si="13"/>
        <v>#REF!</v>
      </c>
      <c r="V47" s="5" t="e">
        <f t="shared" si="8"/>
        <v>#REF!</v>
      </c>
      <c r="W47" s="5" t="e">
        <f t="shared" si="0"/>
        <v>#REF!</v>
      </c>
    </row>
    <row r="48" spans="2:23" x14ac:dyDescent="0.25">
      <c r="B48" s="4"/>
      <c r="D48" s="4"/>
      <c r="F48" s="2">
        <v>38</v>
      </c>
      <c r="G48" s="14" t="e">
        <f t="shared" si="9"/>
        <v>#REF!</v>
      </c>
      <c r="H48" s="14" t="e">
        <f t="shared" si="1"/>
        <v>#REF!</v>
      </c>
      <c r="I48" s="9" t="e">
        <f t="shared" si="10"/>
        <v>#REF!</v>
      </c>
      <c r="J48" s="9" t="e">
        <f t="shared" si="2"/>
        <v>#REF!</v>
      </c>
      <c r="K48" s="14" t="e">
        <f t="shared" si="3"/>
        <v>#REF!</v>
      </c>
      <c r="L48" s="9" t="e">
        <f>VLOOKUP(YEAR(G48),Справочники!$C$3:$I$33,7,FALSE)</f>
        <v>#REF!</v>
      </c>
      <c r="M48" s="5" t="e">
        <f>VLOOKUP(YEAR(G48),Справочники!$C$3:$F$33,4,FALSE)</f>
        <v>#REF!</v>
      </c>
      <c r="N48" s="5" t="e">
        <f t="shared" si="4"/>
        <v>#REF!</v>
      </c>
      <c r="O48" s="5" t="e">
        <f t="shared" si="11"/>
        <v>#REF!</v>
      </c>
      <c r="P48" s="5" t="e">
        <f t="shared" si="11"/>
        <v>#REF!</v>
      </c>
      <c r="Q48" s="5" t="e">
        <f t="shared" si="12"/>
        <v>#REF!</v>
      </c>
      <c r="R48" s="5" t="e">
        <f t="shared" si="5"/>
        <v>#REF!</v>
      </c>
      <c r="S48" s="5" t="e">
        <f t="shared" si="6"/>
        <v>#REF!</v>
      </c>
      <c r="T48" s="5" t="e">
        <f t="shared" si="7"/>
        <v>#REF!</v>
      </c>
      <c r="U48" s="5" t="e">
        <f t="shared" si="13"/>
        <v>#REF!</v>
      </c>
      <c r="V48" s="5" t="e">
        <f t="shared" si="8"/>
        <v>#REF!</v>
      </c>
      <c r="W48" s="5" t="e">
        <f t="shared" si="0"/>
        <v>#REF!</v>
      </c>
    </row>
    <row r="49" spans="2:23" x14ac:dyDescent="0.25">
      <c r="B49" s="4"/>
      <c r="D49" s="4"/>
      <c r="F49" s="2">
        <v>39</v>
      </c>
      <c r="G49" s="14" t="e">
        <f t="shared" si="9"/>
        <v>#REF!</v>
      </c>
      <c r="H49" s="14" t="e">
        <f t="shared" si="1"/>
        <v>#REF!</v>
      </c>
      <c r="I49" s="9" t="e">
        <f t="shared" si="10"/>
        <v>#REF!</v>
      </c>
      <c r="J49" s="9" t="e">
        <f t="shared" si="2"/>
        <v>#REF!</v>
      </c>
      <c r="K49" s="14" t="e">
        <f t="shared" si="3"/>
        <v>#REF!</v>
      </c>
      <c r="L49" s="9" t="e">
        <f>VLOOKUP(YEAR(G49),Справочники!$C$3:$I$33,7,FALSE)</f>
        <v>#REF!</v>
      </c>
      <c r="M49" s="5" t="e">
        <f>VLOOKUP(YEAR(G49),Справочники!$C$3:$F$33,4,FALSE)</f>
        <v>#REF!</v>
      </c>
      <c r="N49" s="5" t="e">
        <f t="shared" si="4"/>
        <v>#REF!</v>
      </c>
      <c r="O49" s="5" t="e">
        <f t="shared" si="11"/>
        <v>#REF!</v>
      </c>
      <c r="P49" s="5" t="e">
        <f t="shared" si="11"/>
        <v>#REF!</v>
      </c>
      <c r="Q49" s="5" t="e">
        <f t="shared" si="12"/>
        <v>#REF!</v>
      </c>
      <c r="R49" s="5" t="e">
        <f t="shared" si="5"/>
        <v>#REF!</v>
      </c>
      <c r="S49" s="5" t="e">
        <f t="shared" si="6"/>
        <v>#REF!</v>
      </c>
      <c r="T49" s="5" t="e">
        <f t="shared" si="7"/>
        <v>#REF!</v>
      </c>
      <c r="U49" s="5" t="e">
        <f t="shared" si="13"/>
        <v>#REF!</v>
      </c>
      <c r="V49" s="5" t="e">
        <f t="shared" si="8"/>
        <v>#REF!</v>
      </c>
      <c r="W49" s="5" t="e">
        <f t="shared" si="0"/>
        <v>#REF!</v>
      </c>
    </row>
    <row r="50" spans="2:23" x14ac:dyDescent="0.25">
      <c r="B50" s="4"/>
      <c r="D50" s="4"/>
      <c r="F50" s="2">
        <v>40</v>
      </c>
      <c r="G50" s="14" t="e">
        <f t="shared" si="9"/>
        <v>#REF!</v>
      </c>
      <c r="H50" s="14" t="e">
        <f t="shared" si="1"/>
        <v>#REF!</v>
      </c>
      <c r="I50" s="9" t="e">
        <f t="shared" si="10"/>
        <v>#REF!</v>
      </c>
      <c r="J50" s="9" t="e">
        <f t="shared" si="2"/>
        <v>#REF!</v>
      </c>
      <c r="K50" s="14" t="e">
        <f t="shared" si="3"/>
        <v>#REF!</v>
      </c>
      <c r="L50" s="9" t="e">
        <f>VLOOKUP(YEAR(G50),Справочники!$C$3:$I$33,7,FALSE)</f>
        <v>#REF!</v>
      </c>
      <c r="M50" s="5" t="e">
        <f>VLOOKUP(YEAR(G50),Справочники!$C$3:$F$33,4,FALSE)</f>
        <v>#REF!</v>
      </c>
      <c r="N50" s="5" t="e">
        <f t="shared" si="4"/>
        <v>#REF!</v>
      </c>
      <c r="O50" s="5" t="e">
        <f t="shared" si="11"/>
        <v>#REF!</v>
      </c>
      <c r="P50" s="5" t="e">
        <f t="shared" si="11"/>
        <v>#REF!</v>
      </c>
      <c r="Q50" s="5" t="e">
        <f t="shared" si="12"/>
        <v>#REF!</v>
      </c>
      <c r="R50" s="5" t="e">
        <f t="shared" si="5"/>
        <v>#REF!</v>
      </c>
      <c r="S50" s="5" t="e">
        <f t="shared" si="6"/>
        <v>#REF!</v>
      </c>
      <c r="T50" s="5" t="e">
        <f t="shared" si="7"/>
        <v>#REF!</v>
      </c>
      <c r="U50" s="5" t="e">
        <f t="shared" si="13"/>
        <v>#REF!</v>
      </c>
      <c r="V50" s="5" t="e">
        <f t="shared" si="8"/>
        <v>#REF!</v>
      </c>
      <c r="W50" s="5" t="e">
        <f t="shared" si="0"/>
        <v>#REF!</v>
      </c>
    </row>
    <row r="51" spans="2:23" x14ac:dyDescent="0.25">
      <c r="B51" s="4"/>
      <c r="D51" s="4"/>
      <c r="F51" s="2">
        <v>41</v>
      </c>
      <c r="G51" s="14" t="e">
        <f t="shared" si="9"/>
        <v>#REF!</v>
      </c>
      <c r="H51" s="14" t="e">
        <f t="shared" si="1"/>
        <v>#REF!</v>
      </c>
      <c r="I51" s="9" t="e">
        <f t="shared" si="10"/>
        <v>#REF!</v>
      </c>
      <c r="J51" s="9" t="e">
        <f t="shared" si="2"/>
        <v>#REF!</v>
      </c>
      <c r="K51" s="14" t="e">
        <f t="shared" si="3"/>
        <v>#REF!</v>
      </c>
      <c r="L51" s="9" t="e">
        <f>VLOOKUP(YEAR(G51),Справочники!$C$3:$I$33,7,FALSE)</f>
        <v>#REF!</v>
      </c>
      <c r="M51" s="5" t="e">
        <f>VLOOKUP(YEAR(G51),Справочники!$C$3:$F$33,4,FALSE)</f>
        <v>#REF!</v>
      </c>
      <c r="N51" s="5" t="e">
        <f t="shared" si="4"/>
        <v>#REF!</v>
      </c>
      <c r="O51" s="5" t="e">
        <f t="shared" si="11"/>
        <v>#REF!</v>
      </c>
      <c r="P51" s="5" t="e">
        <f t="shared" si="11"/>
        <v>#REF!</v>
      </c>
      <c r="Q51" s="5" t="e">
        <f t="shared" si="12"/>
        <v>#REF!</v>
      </c>
      <c r="R51" s="5" t="e">
        <f t="shared" si="5"/>
        <v>#REF!</v>
      </c>
      <c r="S51" s="5" t="e">
        <f t="shared" si="6"/>
        <v>#REF!</v>
      </c>
      <c r="T51" s="5" t="e">
        <f t="shared" si="7"/>
        <v>#REF!</v>
      </c>
      <c r="U51" s="5" t="e">
        <f t="shared" si="13"/>
        <v>#REF!</v>
      </c>
      <c r="V51" s="5" t="e">
        <f t="shared" si="8"/>
        <v>#REF!</v>
      </c>
      <c r="W51" s="5" t="e">
        <f t="shared" si="0"/>
        <v>#REF!</v>
      </c>
    </row>
    <row r="52" spans="2:23" x14ac:dyDescent="0.25">
      <c r="B52" s="4"/>
      <c r="D52" s="4"/>
      <c r="F52" s="2">
        <v>42</v>
      </c>
      <c r="G52" s="14" t="e">
        <f t="shared" si="9"/>
        <v>#REF!</v>
      </c>
      <c r="H52" s="14" t="e">
        <f t="shared" si="1"/>
        <v>#REF!</v>
      </c>
      <c r="I52" s="9" t="e">
        <f t="shared" si="10"/>
        <v>#REF!</v>
      </c>
      <c r="J52" s="9" t="e">
        <f t="shared" si="2"/>
        <v>#REF!</v>
      </c>
      <c r="K52" s="14" t="e">
        <f t="shared" si="3"/>
        <v>#REF!</v>
      </c>
      <c r="L52" s="9" t="e">
        <f>VLOOKUP(YEAR(G52),Справочники!$C$3:$I$33,7,FALSE)</f>
        <v>#REF!</v>
      </c>
      <c r="M52" s="5" t="e">
        <f>VLOOKUP(YEAR(G52),Справочники!$C$3:$F$33,4,FALSE)</f>
        <v>#REF!</v>
      </c>
      <c r="N52" s="5" t="e">
        <f t="shared" si="4"/>
        <v>#REF!</v>
      </c>
      <c r="O52" s="5" t="e">
        <f t="shared" si="11"/>
        <v>#REF!</v>
      </c>
      <c r="P52" s="5" t="e">
        <f t="shared" si="11"/>
        <v>#REF!</v>
      </c>
      <c r="Q52" s="5" t="e">
        <f t="shared" si="12"/>
        <v>#REF!</v>
      </c>
      <c r="R52" s="5" t="e">
        <f t="shared" si="5"/>
        <v>#REF!</v>
      </c>
      <c r="S52" s="5" t="e">
        <f t="shared" si="6"/>
        <v>#REF!</v>
      </c>
      <c r="T52" s="5" t="e">
        <f t="shared" si="7"/>
        <v>#REF!</v>
      </c>
      <c r="U52" s="5" t="e">
        <f t="shared" si="13"/>
        <v>#REF!</v>
      </c>
      <c r="V52" s="5" t="e">
        <f t="shared" si="8"/>
        <v>#REF!</v>
      </c>
      <c r="W52" s="5" t="e">
        <f t="shared" si="0"/>
        <v>#REF!</v>
      </c>
    </row>
    <row r="53" spans="2:23" x14ac:dyDescent="0.25">
      <c r="B53" s="4"/>
      <c r="D53" s="4"/>
      <c r="F53" s="2">
        <v>43</v>
      </c>
      <c r="G53" s="14" t="e">
        <f t="shared" si="9"/>
        <v>#REF!</v>
      </c>
      <c r="H53" s="14" t="e">
        <f t="shared" si="1"/>
        <v>#REF!</v>
      </c>
      <c r="I53" s="9" t="e">
        <f t="shared" si="10"/>
        <v>#REF!</v>
      </c>
      <c r="J53" s="9" t="e">
        <f t="shared" si="2"/>
        <v>#REF!</v>
      </c>
      <c r="K53" s="14" t="e">
        <f t="shared" si="3"/>
        <v>#REF!</v>
      </c>
      <c r="L53" s="9" t="e">
        <f>VLOOKUP(YEAR(G53),Справочники!$C$3:$I$33,7,FALSE)</f>
        <v>#REF!</v>
      </c>
      <c r="M53" s="5" t="e">
        <f>VLOOKUP(YEAR(G53),Справочники!$C$3:$F$33,4,FALSE)</f>
        <v>#REF!</v>
      </c>
      <c r="N53" s="5" t="e">
        <f t="shared" si="4"/>
        <v>#REF!</v>
      </c>
      <c r="O53" s="5" t="e">
        <f t="shared" si="11"/>
        <v>#REF!</v>
      </c>
      <c r="P53" s="5" t="e">
        <f t="shared" si="11"/>
        <v>#REF!</v>
      </c>
      <c r="Q53" s="5" t="e">
        <f t="shared" si="12"/>
        <v>#REF!</v>
      </c>
      <c r="R53" s="5" t="e">
        <f t="shared" si="5"/>
        <v>#REF!</v>
      </c>
      <c r="S53" s="5" t="e">
        <f t="shared" si="6"/>
        <v>#REF!</v>
      </c>
      <c r="T53" s="5" t="e">
        <f t="shared" si="7"/>
        <v>#REF!</v>
      </c>
      <c r="U53" s="5" t="e">
        <f t="shared" si="13"/>
        <v>#REF!</v>
      </c>
      <c r="V53" s="5" t="e">
        <f t="shared" si="8"/>
        <v>#REF!</v>
      </c>
      <c r="W53" s="5" t="e">
        <f t="shared" si="0"/>
        <v>#REF!</v>
      </c>
    </row>
    <row r="54" spans="2:23" x14ac:dyDescent="0.25">
      <c r="B54" s="4"/>
      <c r="D54" s="4"/>
      <c r="F54" s="2">
        <v>44</v>
      </c>
      <c r="G54" s="14" t="e">
        <f t="shared" si="9"/>
        <v>#REF!</v>
      </c>
      <c r="H54" s="14" t="e">
        <f t="shared" si="1"/>
        <v>#REF!</v>
      </c>
      <c r="I54" s="9" t="e">
        <f t="shared" si="10"/>
        <v>#REF!</v>
      </c>
      <c r="J54" s="9" t="e">
        <f t="shared" si="2"/>
        <v>#REF!</v>
      </c>
      <c r="K54" s="14" t="e">
        <f t="shared" si="3"/>
        <v>#REF!</v>
      </c>
      <c r="L54" s="9" t="e">
        <f>VLOOKUP(YEAR(G54),Справочники!$C$3:$I$33,7,FALSE)</f>
        <v>#REF!</v>
      </c>
      <c r="M54" s="5" t="e">
        <f>VLOOKUP(YEAR(G54),Справочники!$C$3:$F$33,4,FALSE)</f>
        <v>#REF!</v>
      </c>
      <c r="N54" s="5" t="e">
        <f t="shared" si="4"/>
        <v>#REF!</v>
      </c>
      <c r="O54" s="5" t="e">
        <f t="shared" si="11"/>
        <v>#REF!</v>
      </c>
      <c r="P54" s="5" t="e">
        <f t="shared" si="11"/>
        <v>#REF!</v>
      </c>
      <c r="Q54" s="5" t="e">
        <f t="shared" si="12"/>
        <v>#REF!</v>
      </c>
      <c r="R54" s="5" t="e">
        <f t="shared" si="5"/>
        <v>#REF!</v>
      </c>
      <c r="S54" s="5" t="e">
        <f t="shared" si="6"/>
        <v>#REF!</v>
      </c>
      <c r="T54" s="5" t="e">
        <f t="shared" si="7"/>
        <v>#REF!</v>
      </c>
      <c r="U54" s="5" t="e">
        <f t="shared" si="13"/>
        <v>#REF!</v>
      </c>
      <c r="V54" s="5" t="e">
        <f t="shared" si="8"/>
        <v>#REF!</v>
      </c>
      <c r="W54" s="5" t="e">
        <f t="shared" si="0"/>
        <v>#REF!</v>
      </c>
    </row>
    <row r="55" spans="2:23" x14ac:dyDescent="0.25">
      <c r="B55" s="4"/>
      <c r="D55" s="4"/>
      <c r="F55" s="2">
        <v>45</v>
      </c>
      <c r="G55" s="14" t="e">
        <f t="shared" si="9"/>
        <v>#REF!</v>
      </c>
      <c r="H55" s="14" t="e">
        <f t="shared" si="1"/>
        <v>#REF!</v>
      </c>
      <c r="I55" s="9" t="e">
        <f t="shared" si="10"/>
        <v>#REF!</v>
      </c>
      <c r="J55" s="9" t="e">
        <f t="shared" si="2"/>
        <v>#REF!</v>
      </c>
      <c r="K55" s="14" t="e">
        <f t="shared" si="3"/>
        <v>#REF!</v>
      </c>
      <c r="L55" s="9" t="e">
        <f>VLOOKUP(YEAR(G55),Справочники!$C$3:$I$33,7,FALSE)</f>
        <v>#REF!</v>
      </c>
      <c r="M55" s="5" t="e">
        <f>VLOOKUP(YEAR(G55),Справочники!$C$3:$F$33,4,FALSE)</f>
        <v>#REF!</v>
      </c>
      <c r="N55" s="5" t="e">
        <f t="shared" si="4"/>
        <v>#REF!</v>
      </c>
      <c r="O55" s="5" t="e">
        <f t="shared" si="11"/>
        <v>#REF!</v>
      </c>
      <c r="P55" s="5" t="e">
        <f t="shared" si="11"/>
        <v>#REF!</v>
      </c>
      <c r="Q55" s="5" t="e">
        <f t="shared" si="12"/>
        <v>#REF!</v>
      </c>
      <c r="R55" s="5" t="e">
        <f t="shared" si="5"/>
        <v>#REF!</v>
      </c>
      <c r="S55" s="5" t="e">
        <f t="shared" si="6"/>
        <v>#REF!</v>
      </c>
      <c r="T55" s="5" t="e">
        <f t="shared" si="7"/>
        <v>#REF!</v>
      </c>
      <c r="U55" s="5" t="e">
        <f t="shared" si="13"/>
        <v>#REF!</v>
      </c>
      <c r="V55" s="5" t="e">
        <f t="shared" si="8"/>
        <v>#REF!</v>
      </c>
      <c r="W55" s="5" t="e">
        <f t="shared" si="0"/>
        <v>#REF!</v>
      </c>
    </row>
    <row r="56" spans="2:23" x14ac:dyDescent="0.25">
      <c r="B56" s="4"/>
      <c r="D56" s="4"/>
      <c r="F56" s="2">
        <v>46</v>
      </c>
      <c r="G56" s="14" t="e">
        <f t="shared" si="9"/>
        <v>#REF!</v>
      </c>
      <c r="H56" s="14" t="e">
        <f t="shared" si="1"/>
        <v>#REF!</v>
      </c>
      <c r="I56" s="9" t="e">
        <f t="shared" si="10"/>
        <v>#REF!</v>
      </c>
      <c r="J56" s="9" t="e">
        <f t="shared" si="2"/>
        <v>#REF!</v>
      </c>
      <c r="K56" s="14" t="e">
        <f t="shared" si="3"/>
        <v>#REF!</v>
      </c>
      <c r="L56" s="9" t="e">
        <f>VLOOKUP(YEAR(G56),Справочники!$C$3:$I$33,7,FALSE)</f>
        <v>#REF!</v>
      </c>
      <c r="M56" s="5" t="e">
        <f>VLOOKUP(YEAR(G56),Справочники!$C$3:$F$33,4,FALSE)</f>
        <v>#REF!</v>
      </c>
      <c r="N56" s="5" t="e">
        <f t="shared" si="4"/>
        <v>#REF!</v>
      </c>
      <c r="O56" s="5" t="e">
        <f t="shared" si="11"/>
        <v>#REF!</v>
      </c>
      <c r="P56" s="5" t="e">
        <f t="shared" si="11"/>
        <v>#REF!</v>
      </c>
      <c r="Q56" s="5" t="e">
        <f t="shared" si="12"/>
        <v>#REF!</v>
      </c>
      <c r="R56" s="5" t="e">
        <f t="shared" si="5"/>
        <v>#REF!</v>
      </c>
      <c r="S56" s="5" t="e">
        <f t="shared" si="6"/>
        <v>#REF!</v>
      </c>
      <c r="T56" s="5" t="e">
        <f t="shared" si="7"/>
        <v>#REF!</v>
      </c>
      <c r="U56" s="5" t="e">
        <f t="shared" si="13"/>
        <v>#REF!</v>
      </c>
      <c r="V56" s="5" t="e">
        <f t="shared" si="8"/>
        <v>#REF!</v>
      </c>
      <c r="W56" s="5" t="e">
        <f t="shared" si="0"/>
        <v>#REF!</v>
      </c>
    </row>
    <row r="57" spans="2:23" x14ac:dyDescent="0.25">
      <c r="B57" s="4"/>
      <c r="D57" s="4"/>
      <c r="F57" s="2">
        <v>47</v>
      </c>
      <c r="G57" s="14" t="e">
        <f t="shared" si="9"/>
        <v>#REF!</v>
      </c>
      <c r="H57" s="14" t="e">
        <f t="shared" si="1"/>
        <v>#REF!</v>
      </c>
      <c r="I57" s="9" t="e">
        <f t="shared" si="10"/>
        <v>#REF!</v>
      </c>
      <c r="J57" s="9" t="e">
        <f t="shared" si="2"/>
        <v>#REF!</v>
      </c>
      <c r="K57" s="14" t="e">
        <f t="shared" si="3"/>
        <v>#REF!</v>
      </c>
      <c r="L57" s="9" t="e">
        <f>VLOOKUP(YEAR(G57),Справочники!$C$3:$I$33,7,FALSE)</f>
        <v>#REF!</v>
      </c>
      <c r="M57" s="5" t="e">
        <f>VLOOKUP(YEAR(G57),Справочники!$C$3:$F$33,4,FALSE)</f>
        <v>#REF!</v>
      </c>
      <c r="N57" s="5" t="e">
        <f t="shared" si="4"/>
        <v>#REF!</v>
      </c>
      <c r="O57" s="5" t="e">
        <f t="shared" si="11"/>
        <v>#REF!</v>
      </c>
      <c r="P57" s="5" t="e">
        <f t="shared" si="11"/>
        <v>#REF!</v>
      </c>
      <c r="Q57" s="5" t="e">
        <f t="shared" si="12"/>
        <v>#REF!</v>
      </c>
      <c r="R57" s="5" t="e">
        <f t="shared" si="5"/>
        <v>#REF!</v>
      </c>
      <c r="S57" s="5" t="e">
        <f t="shared" si="6"/>
        <v>#REF!</v>
      </c>
      <c r="T57" s="5" t="e">
        <f t="shared" si="7"/>
        <v>#REF!</v>
      </c>
      <c r="U57" s="5" t="e">
        <f t="shared" si="13"/>
        <v>#REF!</v>
      </c>
      <c r="V57" s="5" t="e">
        <f t="shared" si="8"/>
        <v>#REF!</v>
      </c>
      <c r="W57" s="5" t="e">
        <f t="shared" si="0"/>
        <v>#REF!</v>
      </c>
    </row>
    <row r="58" spans="2:23" x14ac:dyDescent="0.25">
      <c r="B58" s="4"/>
      <c r="D58" s="4"/>
      <c r="F58" s="2">
        <v>48</v>
      </c>
      <c r="G58" s="14" t="e">
        <f t="shared" si="9"/>
        <v>#REF!</v>
      </c>
      <c r="H58" s="14" t="e">
        <f t="shared" si="1"/>
        <v>#REF!</v>
      </c>
      <c r="I58" s="9" t="e">
        <f t="shared" si="10"/>
        <v>#REF!</v>
      </c>
      <c r="J58" s="9" t="e">
        <f t="shared" si="2"/>
        <v>#REF!</v>
      </c>
      <c r="K58" s="14" t="e">
        <f t="shared" si="3"/>
        <v>#REF!</v>
      </c>
      <c r="L58" s="9" t="e">
        <f>VLOOKUP(YEAR(G58),Справочники!$C$3:$I$33,7,FALSE)</f>
        <v>#REF!</v>
      </c>
      <c r="M58" s="5" t="e">
        <f>VLOOKUP(YEAR(G58),Справочники!$C$3:$F$33,4,FALSE)</f>
        <v>#REF!</v>
      </c>
      <c r="N58" s="5" t="e">
        <f t="shared" si="4"/>
        <v>#REF!</v>
      </c>
      <c r="O58" s="5" t="e">
        <f t="shared" si="11"/>
        <v>#REF!</v>
      </c>
      <c r="P58" s="5" t="e">
        <f t="shared" si="11"/>
        <v>#REF!</v>
      </c>
      <c r="Q58" s="5" t="e">
        <f t="shared" si="12"/>
        <v>#REF!</v>
      </c>
      <c r="R58" s="5" t="e">
        <f t="shared" si="5"/>
        <v>#REF!</v>
      </c>
      <c r="S58" s="5" t="e">
        <f t="shared" si="6"/>
        <v>#REF!</v>
      </c>
      <c r="T58" s="5" t="e">
        <f t="shared" si="7"/>
        <v>#REF!</v>
      </c>
      <c r="U58" s="5" t="e">
        <f t="shared" si="13"/>
        <v>#REF!</v>
      </c>
      <c r="V58" s="5" t="e">
        <f t="shared" si="8"/>
        <v>#REF!</v>
      </c>
      <c r="W58" s="5" t="e">
        <f t="shared" si="0"/>
        <v>#REF!</v>
      </c>
    </row>
    <row r="59" spans="2:23" x14ac:dyDescent="0.25">
      <c r="B59" s="4"/>
      <c r="D59" s="4"/>
      <c r="F59" s="2">
        <v>49</v>
      </c>
      <c r="G59" s="14" t="e">
        <f t="shared" si="9"/>
        <v>#REF!</v>
      </c>
      <c r="H59" s="14" t="e">
        <f t="shared" si="1"/>
        <v>#REF!</v>
      </c>
      <c r="I59" s="9" t="e">
        <f t="shared" si="10"/>
        <v>#REF!</v>
      </c>
      <c r="J59" s="9" t="e">
        <f t="shared" si="2"/>
        <v>#REF!</v>
      </c>
      <c r="K59" s="14" t="e">
        <f t="shared" si="3"/>
        <v>#REF!</v>
      </c>
      <c r="L59" s="9" t="e">
        <f>VLOOKUP(YEAR(G59),Справочники!$C$3:$I$33,7,FALSE)</f>
        <v>#REF!</v>
      </c>
      <c r="M59" s="5" t="e">
        <f>VLOOKUP(YEAR(G59),Справочники!$C$3:$F$33,4,FALSE)</f>
        <v>#REF!</v>
      </c>
      <c r="N59" s="5" t="e">
        <f t="shared" si="4"/>
        <v>#REF!</v>
      </c>
      <c r="O59" s="5" t="e">
        <f t="shared" si="11"/>
        <v>#REF!</v>
      </c>
      <c r="P59" s="5" t="e">
        <f t="shared" si="11"/>
        <v>#REF!</v>
      </c>
      <c r="Q59" s="5" t="e">
        <f t="shared" si="12"/>
        <v>#REF!</v>
      </c>
      <c r="R59" s="5" t="e">
        <f t="shared" si="5"/>
        <v>#REF!</v>
      </c>
      <c r="S59" s="5" t="e">
        <f t="shared" si="6"/>
        <v>#REF!</v>
      </c>
      <c r="T59" s="5" t="e">
        <f t="shared" si="7"/>
        <v>#REF!</v>
      </c>
      <c r="U59" s="5" t="e">
        <f t="shared" si="13"/>
        <v>#REF!</v>
      </c>
      <c r="V59" s="5" t="e">
        <f t="shared" si="8"/>
        <v>#REF!</v>
      </c>
      <c r="W59" s="5" t="e">
        <f t="shared" si="0"/>
        <v>#REF!</v>
      </c>
    </row>
    <row r="60" spans="2:23" x14ac:dyDescent="0.25">
      <c r="B60" s="4"/>
      <c r="D60" s="4"/>
      <c r="F60" s="2">
        <v>50</v>
      </c>
      <c r="G60" s="14" t="e">
        <f t="shared" si="9"/>
        <v>#REF!</v>
      </c>
      <c r="H60" s="14" t="e">
        <f t="shared" si="1"/>
        <v>#REF!</v>
      </c>
      <c r="I60" s="9" t="e">
        <f t="shared" si="10"/>
        <v>#REF!</v>
      </c>
      <c r="J60" s="9" t="e">
        <f t="shared" si="2"/>
        <v>#REF!</v>
      </c>
      <c r="K60" s="14" t="e">
        <f t="shared" si="3"/>
        <v>#REF!</v>
      </c>
      <c r="L60" s="9" t="e">
        <f>VLOOKUP(YEAR(G60),Справочники!$C$3:$I$33,7,FALSE)</f>
        <v>#REF!</v>
      </c>
      <c r="M60" s="5" t="e">
        <f>VLOOKUP(YEAR(G60),Справочники!$C$3:$F$33,4,FALSE)</f>
        <v>#REF!</v>
      </c>
      <c r="N60" s="5" t="e">
        <f t="shared" si="4"/>
        <v>#REF!</v>
      </c>
      <c r="O60" s="5" t="e">
        <f t="shared" si="11"/>
        <v>#REF!</v>
      </c>
      <c r="P60" s="5" t="e">
        <f t="shared" si="11"/>
        <v>#REF!</v>
      </c>
      <c r="Q60" s="5" t="e">
        <f t="shared" si="12"/>
        <v>#REF!</v>
      </c>
      <c r="R60" s="5" t="e">
        <f t="shared" si="5"/>
        <v>#REF!</v>
      </c>
      <c r="S60" s="5" t="e">
        <f t="shared" si="6"/>
        <v>#REF!</v>
      </c>
      <c r="T60" s="5" t="e">
        <f t="shared" si="7"/>
        <v>#REF!</v>
      </c>
      <c r="U60" s="5" t="e">
        <f t="shared" si="13"/>
        <v>#REF!</v>
      </c>
      <c r="V60" s="5" t="e">
        <f t="shared" si="8"/>
        <v>#REF!</v>
      </c>
      <c r="W60" s="5" t="e">
        <f t="shared" si="0"/>
        <v>#REF!</v>
      </c>
    </row>
    <row r="61" spans="2:23" x14ac:dyDescent="0.25">
      <c r="B61" s="4"/>
      <c r="D61" s="4"/>
      <c r="F61" s="2">
        <v>51</v>
      </c>
      <c r="G61" s="14" t="e">
        <f t="shared" si="9"/>
        <v>#REF!</v>
      </c>
      <c r="H61" s="14" t="e">
        <f t="shared" si="1"/>
        <v>#REF!</v>
      </c>
      <c r="I61" s="9" t="e">
        <f t="shared" si="10"/>
        <v>#REF!</v>
      </c>
      <c r="J61" s="9" t="e">
        <f t="shared" si="2"/>
        <v>#REF!</v>
      </c>
      <c r="K61" s="14" t="e">
        <f t="shared" si="3"/>
        <v>#REF!</v>
      </c>
      <c r="L61" s="9" t="e">
        <f>VLOOKUP(YEAR(G61),Справочники!$C$3:$I$33,7,FALSE)</f>
        <v>#REF!</v>
      </c>
      <c r="M61" s="5" t="e">
        <f>VLOOKUP(YEAR(G61),Справочники!$C$3:$F$33,4,FALSE)</f>
        <v>#REF!</v>
      </c>
      <c r="N61" s="5" t="e">
        <f t="shared" si="4"/>
        <v>#REF!</v>
      </c>
      <c r="O61" s="5" t="e">
        <f t="shared" si="11"/>
        <v>#REF!</v>
      </c>
      <c r="P61" s="5" t="e">
        <f t="shared" si="11"/>
        <v>#REF!</v>
      </c>
      <c r="Q61" s="5" t="e">
        <f t="shared" si="12"/>
        <v>#REF!</v>
      </c>
      <c r="R61" s="5" t="e">
        <f t="shared" si="5"/>
        <v>#REF!</v>
      </c>
      <c r="S61" s="5" t="e">
        <f t="shared" si="6"/>
        <v>#REF!</v>
      </c>
      <c r="T61" s="5" t="e">
        <f t="shared" si="7"/>
        <v>#REF!</v>
      </c>
      <c r="U61" s="5" t="e">
        <f t="shared" si="13"/>
        <v>#REF!</v>
      </c>
      <c r="V61" s="5" t="e">
        <f t="shared" si="8"/>
        <v>#REF!</v>
      </c>
      <c r="W61" s="5" t="e">
        <f t="shared" si="0"/>
        <v>#REF!</v>
      </c>
    </row>
    <row r="62" spans="2:23" x14ac:dyDescent="0.25">
      <c r="B62" s="4"/>
      <c r="D62" s="4"/>
      <c r="F62" s="2">
        <v>52</v>
      </c>
      <c r="G62" s="14" t="e">
        <f t="shared" si="9"/>
        <v>#REF!</v>
      </c>
      <c r="H62" s="14" t="e">
        <f t="shared" si="1"/>
        <v>#REF!</v>
      </c>
      <c r="I62" s="9" t="e">
        <f t="shared" si="10"/>
        <v>#REF!</v>
      </c>
      <c r="J62" s="9" t="e">
        <f t="shared" si="2"/>
        <v>#REF!</v>
      </c>
      <c r="K62" s="14" t="e">
        <f t="shared" si="3"/>
        <v>#REF!</v>
      </c>
      <c r="L62" s="9" t="e">
        <f>VLOOKUP(YEAR(G62),Справочники!$C$3:$I$33,7,FALSE)</f>
        <v>#REF!</v>
      </c>
      <c r="M62" s="5" t="e">
        <f>VLOOKUP(YEAR(G62),Справочники!$C$3:$F$33,4,FALSE)</f>
        <v>#REF!</v>
      </c>
      <c r="N62" s="5" t="e">
        <f t="shared" si="4"/>
        <v>#REF!</v>
      </c>
      <c r="O62" s="5" t="e">
        <f t="shared" si="11"/>
        <v>#REF!</v>
      </c>
      <c r="P62" s="5" t="e">
        <f t="shared" si="11"/>
        <v>#REF!</v>
      </c>
      <c r="Q62" s="5" t="e">
        <f t="shared" si="12"/>
        <v>#REF!</v>
      </c>
      <c r="R62" s="5" t="e">
        <f t="shared" si="5"/>
        <v>#REF!</v>
      </c>
      <c r="S62" s="5" t="e">
        <f t="shared" si="6"/>
        <v>#REF!</v>
      </c>
      <c r="T62" s="5" t="e">
        <f t="shared" si="7"/>
        <v>#REF!</v>
      </c>
      <c r="U62" s="5" t="e">
        <f t="shared" si="13"/>
        <v>#REF!</v>
      </c>
      <c r="V62" s="5" t="e">
        <f t="shared" si="8"/>
        <v>#REF!</v>
      </c>
      <c r="W62" s="5" t="e">
        <f t="shared" si="0"/>
        <v>#REF!</v>
      </c>
    </row>
    <row r="63" spans="2:23" x14ac:dyDescent="0.25">
      <c r="B63" s="4"/>
      <c r="D63" s="4"/>
      <c r="F63" s="2">
        <v>53</v>
      </c>
      <c r="G63" s="14" t="e">
        <f t="shared" si="9"/>
        <v>#REF!</v>
      </c>
      <c r="H63" s="14" t="e">
        <f t="shared" si="1"/>
        <v>#REF!</v>
      </c>
      <c r="I63" s="9" t="e">
        <f t="shared" si="10"/>
        <v>#REF!</v>
      </c>
      <c r="J63" s="9" t="e">
        <f t="shared" si="2"/>
        <v>#REF!</v>
      </c>
      <c r="K63" s="14" t="e">
        <f t="shared" si="3"/>
        <v>#REF!</v>
      </c>
      <c r="L63" s="9" t="e">
        <f>VLOOKUP(YEAR(G63),Справочники!$C$3:$I$33,7,FALSE)</f>
        <v>#REF!</v>
      </c>
      <c r="M63" s="5" t="e">
        <f>VLOOKUP(YEAR(G63),Справочники!$C$3:$F$33,4,FALSE)</f>
        <v>#REF!</v>
      </c>
      <c r="N63" s="5" t="e">
        <f t="shared" si="4"/>
        <v>#REF!</v>
      </c>
      <c r="O63" s="5" t="e">
        <f t="shared" si="11"/>
        <v>#REF!</v>
      </c>
      <c r="P63" s="5" t="e">
        <f t="shared" si="11"/>
        <v>#REF!</v>
      </c>
      <c r="Q63" s="5" t="e">
        <f t="shared" si="12"/>
        <v>#REF!</v>
      </c>
      <c r="R63" s="5" t="e">
        <f t="shared" si="5"/>
        <v>#REF!</v>
      </c>
      <c r="S63" s="5" t="e">
        <f t="shared" si="6"/>
        <v>#REF!</v>
      </c>
      <c r="T63" s="5" t="e">
        <f t="shared" si="7"/>
        <v>#REF!</v>
      </c>
      <c r="U63" s="5" t="e">
        <f t="shared" si="13"/>
        <v>#REF!</v>
      </c>
      <c r="V63" s="5" t="e">
        <f t="shared" si="8"/>
        <v>#REF!</v>
      </c>
      <c r="W63" s="5" t="e">
        <f t="shared" si="0"/>
        <v>#REF!</v>
      </c>
    </row>
    <row r="64" spans="2:23" x14ac:dyDescent="0.25">
      <c r="B64" s="4"/>
      <c r="D64" s="4"/>
      <c r="F64" s="2">
        <v>54</v>
      </c>
      <c r="G64" s="14" t="e">
        <f t="shared" si="9"/>
        <v>#REF!</v>
      </c>
      <c r="H64" s="14" t="e">
        <f t="shared" si="1"/>
        <v>#REF!</v>
      </c>
      <c r="I64" s="9" t="e">
        <f t="shared" si="10"/>
        <v>#REF!</v>
      </c>
      <c r="J64" s="9" t="e">
        <f t="shared" si="2"/>
        <v>#REF!</v>
      </c>
      <c r="K64" s="14" t="e">
        <f t="shared" si="3"/>
        <v>#REF!</v>
      </c>
      <c r="L64" s="9" t="e">
        <f>VLOOKUP(YEAR(G64),Справочники!$C$3:$I$33,7,FALSE)</f>
        <v>#REF!</v>
      </c>
      <c r="M64" s="5" t="e">
        <f>VLOOKUP(YEAR(G64),Справочники!$C$3:$F$33,4,FALSE)</f>
        <v>#REF!</v>
      </c>
      <c r="N64" s="5" t="e">
        <f t="shared" si="4"/>
        <v>#REF!</v>
      </c>
      <c r="O64" s="5" t="e">
        <f t="shared" si="11"/>
        <v>#REF!</v>
      </c>
      <c r="P64" s="5" t="e">
        <f t="shared" si="11"/>
        <v>#REF!</v>
      </c>
      <c r="Q64" s="5" t="e">
        <f t="shared" si="12"/>
        <v>#REF!</v>
      </c>
      <c r="R64" s="5" t="e">
        <f t="shared" si="5"/>
        <v>#REF!</v>
      </c>
      <c r="S64" s="5" t="e">
        <f t="shared" si="6"/>
        <v>#REF!</v>
      </c>
      <c r="T64" s="5" t="e">
        <f t="shared" si="7"/>
        <v>#REF!</v>
      </c>
      <c r="U64" s="5" t="e">
        <f t="shared" si="13"/>
        <v>#REF!</v>
      </c>
      <c r="V64" s="5" t="e">
        <f t="shared" si="8"/>
        <v>#REF!</v>
      </c>
      <c r="W64" s="5" t="e">
        <f t="shared" si="0"/>
        <v>#REF!</v>
      </c>
    </row>
    <row r="65" spans="2:23" x14ac:dyDescent="0.25">
      <c r="B65" s="4"/>
      <c r="D65" s="4"/>
      <c r="F65" s="2">
        <v>55</v>
      </c>
      <c r="G65" s="14" t="e">
        <f t="shared" si="9"/>
        <v>#REF!</v>
      </c>
      <c r="H65" s="14" t="e">
        <f t="shared" si="1"/>
        <v>#REF!</v>
      </c>
      <c r="I65" s="9" t="e">
        <f t="shared" si="10"/>
        <v>#REF!</v>
      </c>
      <c r="J65" s="9" t="e">
        <f t="shared" si="2"/>
        <v>#REF!</v>
      </c>
      <c r="K65" s="14" t="e">
        <f t="shared" si="3"/>
        <v>#REF!</v>
      </c>
      <c r="L65" s="9" t="e">
        <f>VLOOKUP(YEAR(G65),Справочники!$C$3:$I$33,7,FALSE)</f>
        <v>#REF!</v>
      </c>
      <c r="M65" s="5" t="e">
        <f>VLOOKUP(YEAR(G65),Справочники!$C$3:$F$33,4,FALSE)</f>
        <v>#REF!</v>
      </c>
      <c r="N65" s="5" t="e">
        <f t="shared" si="4"/>
        <v>#REF!</v>
      </c>
      <c r="O65" s="5" t="e">
        <f t="shared" si="11"/>
        <v>#REF!</v>
      </c>
      <c r="P65" s="5" t="e">
        <f t="shared" si="11"/>
        <v>#REF!</v>
      </c>
      <c r="Q65" s="5" t="e">
        <f t="shared" si="12"/>
        <v>#REF!</v>
      </c>
      <c r="R65" s="5" t="e">
        <f t="shared" si="5"/>
        <v>#REF!</v>
      </c>
      <c r="S65" s="5" t="e">
        <f t="shared" si="6"/>
        <v>#REF!</v>
      </c>
      <c r="T65" s="5" t="e">
        <f t="shared" si="7"/>
        <v>#REF!</v>
      </c>
      <c r="U65" s="5" t="e">
        <f t="shared" si="13"/>
        <v>#REF!</v>
      </c>
      <c r="V65" s="5" t="e">
        <f t="shared" si="8"/>
        <v>#REF!</v>
      </c>
      <c r="W65" s="5" t="e">
        <f t="shared" si="0"/>
        <v>#REF!</v>
      </c>
    </row>
    <row r="66" spans="2:23" x14ac:dyDescent="0.25">
      <c r="B66" s="4"/>
      <c r="D66" s="4"/>
      <c r="F66" s="2">
        <v>56</v>
      </c>
      <c r="G66" s="14" t="e">
        <f t="shared" si="9"/>
        <v>#REF!</v>
      </c>
      <c r="H66" s="14" t="e">
        <f t="shared" si="1"/>
        <v>#REF!</v>
      </c>
      <c r="I66" s="9" t="e">
        <f t="shared" si="10"/>
        <v>#REF!</v>
      </c>
      <c r="J66" s="9" t="e">
        <f t="shared" si="2"/>
        <v>#REF!</v>
      </c>
      <c r="K66" s="14" t="e">
        <f t="shared" si="3"/>
        <v>#REF!</v>
      </c>
      <c r="L66" s="9" t="e">
        <f>VLOOKUP(YEAR(G66),Справочники!$C$3:$I$33,7,FALSE)</f>
        <v>#REF!</v>
      </c>
      <c r="M66" s="5" t="e">
        <f>VLOOKUP(YEAR(G66),Справочники!$C$3:$F$33,4,FALSE)</f>
        <v>#REF!</v>
      </c>
      <c r="N66" s="5" t="e">
        <f t="shared" si="4"/>
        <v>#REF!</v>
      </c>
      <c r="O66" s="5" t="e">
        <f t="shared" si="11"/>
        <v>#REF!</v>
      </c>
      <c r="P66" s="5" t="e">
        <f t="shared" si="11"/>
        <v>#REF!</v>
      </c>
      <c r="Q66" s="5" t="e">
        <f t="shared" si="12"/>
        <v>#REF!</v>
      </c>
      <c r="R66" s="5" t="e">
        <f t="shared" si="5"/>
        <v>#REF!</v>
      </c>
      <c r="S66" s="5" t="e">
        <f t="shared" si="6"/>
        <v>#REF!</v>
      </c>
      <c r="T66" s="5" t="e">
        <f t="shared" si="7"/>
        <v>#REF!</v>
      </c>
      <c r="U66" s="5" t="e">
        <f t="shared" si="13"/>
        <v>#REF!</v>
      </c>
      <c r="V66" s="5" t="e">
        <f t="shared" si="8"/>
        <v>#REF!</v>
      </c>
      <c r="W66" s="5" t="e">
        <f t="shared" si="0"/>
        <v>#REF!</v>
      </c>
    </row>
    <row r="67" spans="2:23" x14ac:dyDescent="0.25">
      <c r="B67" s="4"/>
      <c r="D67" s="4"/>
      <c r="F67" s="2">
        <v>57</v>
      </c>
      <c r="G67" s="14" t="e">
        <f t="shared" si="9"/>
        <v>#REF!</v>
      </c>
      <c r="H67" s="14" t="e">
        <f t="shared" si="1"/>
        <v>#REF!</v>
      </c>
      <c r="I67" s="9" t="e">
        <f t="shared" si="10"/>
        <v>#REF!</v>
      </c>
      <c r="J67" s="9" t="e">
        <f t="shared" si="2"/>
        <v>#REF!</v>
      </c>
      <c r="K67" s="14" t="e">
        <f t="shared" si="3"/>
        <v>#REF!</v>
      </c>
      <c r="L67" s="9" t="e">
        <f>VLOOKUP(YEAR(G67),Справочники!$C$3:$I$33,7,FALSE)</f>
        <v>#REF!</v>
      </c>
      <c r="M67" s="5" t="e">
        <f>VLOOKUP(YEAR(G67),Справочники!$C$3:$F$33,4,FALSE)</f>
        <v>#REF!</v>
      </c>
      <c r="N67" s="5" t="e">
        <f t="shared" si="4"/>
        <v>#REF!</v>
      </c>
      <c r="O67" s="5" t="e">
        <f t="shared" si="11"/>
        <v>#REF!</v>
      </c>
      <c r="P67" s="5" t="e">
        <f t="shared" si="11"/>
        <v>#REF!</v>
      </c>
      <c r="Q67" s="5" t="e">
        <f t="shared" si="12"/>
        <v>#REF!</v>
      </c>
      <c r="R67" s="5" t="e">
        <f t="shared" si="5"/>
        <v>#REF!</v>
      </c>
      <c r="S67" s="5" t="e">
        <f t="shared" si="6"/>
        <v>#REF!</v>
      </c>
      <c r="T67" s="5" t="e">
        <f t="shared" si="7"/>
        <v>#REF!</v>
      </c>
      <c r="U67" s="5" t="e">
        <f t="shared" si="13"/>
        <v>#REF!</v>
      </c>
      <c r="V67" s="5" t="e">
        <f t="shared" si="8"/>
        <v>#REF!</v>
      </c>
      <c r="W67" s="5" t="e">
        <f t="shared" si="0"/>
        <v>#REF!</v>
      </c>
    </row>
    <row r="68" spans="2:23" x14ac:dyDescent="0.25">
      <c r="B68" s="4"/>
      <c r="D68" s="4"/>
      <c r="F68" s="2">
        <v>58</v>
      </c>
      <c r="G68" s="14" t="e">
        <f t="shared" si="9"/>
        <v>#REF!</v>
      </c>
      <c r="H68" s="14" t="e">
        <f t="shared" si="1"/>
        <v>#REF!</v>
      </c>
      <c r="I68" s="9" t="e">
        <f t="shared" si="10"/>
        <v>#REF!</v>
      </c>
      <c r="J68" s="9" t="e">
        <f t="shared" si="2"/>
        <v>#REF!</v>
      </c>
      <c r="K68" s="14" t="e">
        <f t="shared" si="3"/>
        <v>#REF!</v>
      </c>
      <c r="L68" s="9" t="e">
        <f>VLOOKUP(YEAR(G68),Справочники!$C$3:$I$33,7,FALSE)</f>
        <v>#REF!</v>
      </c>
      <c r="M68" s="5" t="e">
        <f>VLOOKUP(YEAR(G68),Справочники!$C$3:$F$33,4,FALSE)</f>
        <v>#REF!</v>
      </c>
      <c r="N68" s="5" t="e">
        <f t="shared" si="4"/>
        <v>#REF!</v>
      </c>
      <c r="O68" s="5" t="e">
        <f t="shared" si="11"/>
        <v>#REF!</v>
      </c>
      <c r="P68" s="5" t="e">
        <f t="shared" si="11"/>
        <v>#REF!</v>
      </c>
      <c r="Q68" s="5" t="e">
        <f t="shared" si="12"/>
        <v>#REF!</v>
      </c>
      <c r="R68" s="5" t="e">
        <f t="shared" si="5"/>
        <v>#REF!</v>
      </c>
      <c r="S68" s="5" t="e">
        <f t="shared" si="6"/>
        <v>#REF!</v>
      </c>
      <c r="T68" s="5" t="e">
        <f t="shared" si="7"/>
        <v>#REF!</v>
      </c>
      <c r="U68" s="5" t="e">
        <f t="shared" si="13"/>
        <v>#REF!</v>
      </c>
      <c r="V68" s="5" t="e">
        <f t="shared" si="8"/>
        <v>#REF!</v>
      </c>
      <c r="W68" s="5" t="e">
        <f t="shared" si="0"/>
        <v>#REF!</v>
      </c>
    </row>
    <row r="69" spans="2:23" x14ac:dyDescent="0.25">
      <c r="B69" s="4"/>
      <c r="D69" s="4"/>
      <c r="F69" s="2">
        <v>59</v>
      </c>
      <c r="G69" s="14" t="e">
        <f t="shared" si="9"/>
        <v>#REF!</v>
      </c>
      <c r="H69" s="14" t="e">
        <f t="shared" si="1"/>
        <v>#REF!</v>
      </c>
      <c r="I69" s="9" t="e">
        <f t="shared" si="10"/>
        <v>#REF!</v>
      </c>
      <c r="J69" s="9" t="e">
        <f t="shared" si="2"/>
        <v>#REF!</v>
      </c>
      <c r="K69" s="14" t="e">
        <f t="shared" si="3"/>
        <v>#REF!</v>
      </c>
      <c r="L69" s="9" t="e">
        <f>VLOOKUP(YEAR(G69),Справочники!$C$3:$I$33,7,FALSE)</f>
        <v>#REF!</v>
      </c>
      <c r="M69" s="5" t="e">
        <f>VLOOKUP(YEAR(G69),Справочники!$C$3:$F$33,4,FALSE)</f>
        <v>#REF!</v>
      </c>
      <c r="N69" s="5" t="e">
        <f t="shared" si="4"/>
        <v>#REF!</v>
      </c>
      <c r="O69" s="5" t="e">
        <f t="shared" si="11"/>
        <v>#REF!</v>
      </c>
      <c r="P69" s="5" t="e">
        <f t="shared" si="11"/>
        <v>#REF!</v>
      </c>
      <c r="Q69" s="5" t="e">
        <f t="shared" si="12"/>
        <v>#REF!</v>
      </c>
      <c r="R69" s="5" t="e">
        <f t="shared" si="5"/>
        <v>#REF!</v>
      </c>
      <c r="S69" s="5" t="e">
        <f t="shared" si="6"/>
        <v>#REF!</v>
      </c>
      <c r="T69" s="5" t="e">
        <f t="shared" si="7"/>
        <v>#REF!</v>
      </c>
      <c r="U69" s="5" t="e">
        <f t="shared" si="13"/>
        <v>#REF!</v>
      </c>
      <c r="V69" s="5" t="e">
        <f t="shared" si="8"/>
        <v>#REF!</v>
      </c>
      <c r="W69" s="5" t="e">
        <f t="shared" si="0"/>
        <v>#REF!</v>
      </c>
    </row>
    <row r="70" spans="2:23" x14ac:dyDescent="0.25">
      <c r="B70" s="4"/>
      <c r="D70" s="4"/>
      <c r="F70" s="2">
        <v>60</v>
      </c>
      <c r="G70" s="14" t="e">
        <f t="shared" si="9"/>
        <v>#REF!</v>
      </c>
      <c r="H70" s="14" t="e">
        <f t="shared" si="1"/>
        <v>#REF!</v>
      </c>
      <c r="I70" s="9" t="e">
        <f t="shared" si="10"/>
        <v>#REF!</v>
      </c>
      <c r="J70" s="9" t="e">
        <f t="shared" si="2"/>
        <v>#REF!</v>
      </c>
      <c r="K70" s="14" t="e">
        <f t="shared" si="3"/>
        <v>#REF!</v>
      </c>
      <c r="L70" s="9" t="e">
        <f>VLOOKUP(YEAR(G70),Справочники!$C$3:$I$33,7,FALSE)</f>
        <v>#REF!</v>
      </c>
      <c r="M70" s="5" t="e">
        <f>VLOOKUP(YEAR(G70),Справочники!$C$3:$F$33,4,FALSE)</f>
        <v>#REF!</v>
      </c>
      <c r="N70" s="5" t="e">
        <f t="shared" si="4"/>
        <v>#REF!</v>
      </c>
      <c r="O70" s="5" t="e">
        <f t="shared" si="11"/>
        <v>#REF!</v>
      </c>
      <c r="P70" s="5" t="e">
        <f t="shared" si="11"/>
        <v>#REF!</v>
      </c>
      <c r="Q70" s="5" t="e">
        <f t="shared" si="12"/>
        <v>#REF!</v>
      </c>
      <c r="R70" s="5" t="e">
        <f t="shared" si="5"/>
        <v>#REF!</v>
      </c>
      <c r="S70" s="5" t="e">
        <f t="shared" si="6"/>
        <v>#REF!</v>
      </c>
      <c r="T70" s="5" t="e">
        <f t="shared" si="7"/>
        <v>#REF!</v>
      </c>
      <c r="U70" s="5" t="e">
        <f t="shared" si="13"/>
        <v>#REF!</v>
      </c>
      <c r="V70" s="5" t="e">
        <f t="shared" si="8"/>
        <v>#REF!</v>
      </c>
      <c r="W70" s="5" t="e">
        <f t="shared" si="0"/>
        <v>#REF!</v>
      </c>
    </row>
    <row r="71" spans="2:23" x14ac:dyDescent="0.25">
      <c r="B71" s="4"/>
      <c r="D71" s="4"/>
      <c r="F71" s="2">
        <v>61</v>
      </c>
      <c r="G71" s="14" t="e">
        <f t="shared" si="9"/>
        <v>#REF!</v>
      </c>
      <c r="H71" s="14" t="e">
        <f t="shared" si="1"/>
        <v>#REF!</v>
      </c>
      <c r="I71" s="9" t="e">
        <f t="shared" si="10"/>
        <v>#REF!</v>
      </c>
      <c r="J71" s="9" t="e">
        <f t="shared" si="2"/>
        <v>#REF!</v>
      </c>
      <c r="K71" s="14" t="e">
        <f t="shared" si="3"/>
        <v>#REF!</v>
      </c>
      <c r="L71" s="9" t="e">
        <f>VLOOKUP(YEAR(G71),Справочники!$C$3:$I$33,7,FALSE)</f>
        <v>#REF!</v>
      </c>
      <c r="M71" s="5" t="e">
        <f>VLOOKUP(YEAR(G71),Справочники!$C$3:$F$33,4,FALSE)</f>
        <v>#REF!</v>
      </c>
      <c r="N71" s="5" t="e">
        <f t="shared" si="4"/>
        <v>#REF!</v>
      </c>
      <c r="O71" s="5" t="e">
        <f t="shared" si="11"/>
        <v>#REF!</v>
      </c>
      <c r="P71" s="5" t="e">
        <f t="shared" si="11"/>
        <v>#REF!</v>
      </c>
      <c r="Q71" s="5" t="e">
        <f t="shared" si="12"/>
        <v>#REF!</v>
      </c>
      <c r="R71" s="5" t="e">
        <f t="shared" si="5"/>
        <v>#REF!</v>
      </c>
      <c r="S71" s="5" t="e">
        <f t="shared" si="6"/>
        <v>#REF!</v>
      </c>
      <c r="T71" s="5" t="e">
        <f t="shared" si="7"/>
        <v>#REF!</v>
      </c>
      <c r="U71" s="5" t="e">
        <f t="shared" si="13"/>
        <v>#REF!</v>
      </c>
      <c r="V71" s="5" t="e">
        <f t="shared" si="8"/>
        <v>#REF!</v>
      </c>
      <c r="W71" s="5" t="e">
        <f t="shared" si="0"/>
        <v>#REF!</v>
      </c>
    </row>
    <row r="72" spans="2:23" x14ac:dyDescent="0.25">
      <c r="B72" s="4"/>
      <c r="D72" s="4"/>
      <c r="F72" s="2">
        <v>62</v>
      </c>
      <c r="G72" s="14" t="e">
        <f t="shared" si="9"/>
        <v>#REF!</v>
      </c>
      <c r="H72" s="14" t="e">
        <f t="shared" si="1"/>
        <v>#REF!</v>
      </c>
      <c r="I72" s="9" t="e">
        <f t="shared" si="10"/>
        <v>#REF!</v>
      </c>
      <c r="J72" s="9" t="e">
        <f t="shared" si="2"/>
        <v>#REF!</v>
      </c>
      <c r="K72" s="14" t="e">
        <f t="shared" si="3"/>
        <v>#REF!</v>
      </c>
      <c r="L72" s="9" t="e">
        <f>VLOOKUP(YEAR(G72),Справочники!$C$3:$I$33,7,FALSE)</f>
        <v>#REF!</v>
      </c>
      <c r="M72" s="5" t="e">
        <f>VLOOKUP(YEAR(G72),Справочники!$C$3:$F$33,4,FALSE)</f>
        <v>#REF!</v>
      </c>
      <c r="N72" s="5" t="e">
        <f t="shared" si="4"/>
        <v>#REF!</v>
      </c>
      <c r="O72" s="5" t="e">
        <f t="shared" si="11"/>
        <v>#REF!</v>
      </c>
      <c r="P72" s="5" t="e">
        <f t="shared" si="11"/>
        <v>#REF!</v>
      </c>
      <c r="Q72" s="5" t="e">
        <f t="shared" si="12"/>
        <v>#REF!</v>
      </c>
      <c r="R72" s="5" t="e">
        <f t="shared" si="5"/>
        <v>#REF!</v>
      </c>
      <c r="S72" s="5" t="e">
        <f t="shared" si="6"/>
        <v>#REF!</v>
      </c>
      <c r="T72" s="5" t="e">
        <f t="shared" si="7"/>
        <v>#REF!</v>
      </c>
      <c r="U72" s="5" t="e">
        <f t="shared" si="13"/>
        <v>#REF!</v>
      </c>
      <c r="V72" s="5" t="e">
        <f t="shared" si="8"/>
        <v>#REF!</v>
      </c>
      <c r="W72" s="5" t="e">
        <f t="shared" si="0"/>
        <v>#REF!</v>
      </c>
    </row>
    <row r="73" spans="2:23" x14ac:dyDescent="0.25">
      <c r="B73" s="4"/>
      <c r="D73" s="4"/>
      <c r="F73" s="2">
        <v>63</v>
      </c>
      <c r="G73" s="14" t="e">
        <f t="shared" si="9"/>
        <v>#REF!</v>
      </c>
      <c r="H73" s="14" t="e">
        <f t="shared" si="1"/>
        <v>#REF!</v>
      </c>
      <c r="I73" s="9" t="e">
        <f t="shared" si="10"/>
        <v>#REF!</v>
      </c>
      <c r="J73" s="9" t="e">
        <f t="shared" si="2"/>
        <v>#REF!</v>
      </c>
      <c r="K73" s="14" t="e">
        <f t="shared" si="3"/>
        <v>#REF!</v>
      </c>
      <c r="L73" s="9" t="e">
        <f>VLOOKUP(YEAR(G73),Справочники!$C$3:$I$33,7,FALSE)</f>
        <v>#REF!</v>
      </c>
      <c r="M73" s="5" t="e">
        <f>VLOOKUP(YEAR(G73),Справочники!$C$3:$F$33,4,FALSE)</f>
        <v>#REF!</v>
      </c>
      <c r="N73" s="5" t="e">
        <f t="shared" si="4"/>
        <v>#REF!</v>
      </c>
      <c r="O73" s="5" t="e">
        <f t="shared" si="11"/>
        <v>#REF!</v>
      </c>
      <c r="P73" s="5" t="e">
        <f t="shared" si="11"/>
        <v>#REF!</v>
      </c>
      <c r="Q73" s="5" t="e">
        <f t="shared" si="12"/>
        <v>#REF!</v>
      </c>
      <c r="R73" s="5" t="e">
        <f t="shared" si="5"/>
        <v>#REF!</v>
      </c>
      <c r="S73" s="5" t="e">
        <f t="shared" si="6"/>
        <v>#REF!</v>
      </c>
      <c r="T73" s="5" t="e">
        <f t="shared" si="7"/>
        <v>#REF!</v>
      </c>
      <c r="U73" s="5" t="e">
        <f t="shared" si="13"/>
        <v>#REF!</v>
      </c>
      <c r="V73" s="5" t="e">
        <f t="shared" si="8"/>
        <v>#REF!</v>
      </c>
      <c r="W73" s="5" t="e">
        <f t="shared" si="0"/>
        <v>#REF!</v>
      </c>
    </row>
    <row r="74" spans="2:23" x14ac:dyDescent="0.25">
      <c r="B74" s="4"/>
      <c r="D74" s="4"/>
      <c r="F74" s="2">
        <v>64</v>
      </c>
      <c r="G74" s="14" t="e">
        <f t="shared" si="9"/>
        <v>#REF!</v>
      </c>
      <c r="H74" s="14" t="e">
        <f t="shared" si="1"/>
        <v>#REF!</v>
      </c>
      <c r="I74" s="9" t="e">
        <f t="shared" si="10"/>
        <v>#REF!</v>
      </c>
      <c r="J74" s="9" t="e">
        <f t="shared" si="2"/>
        <v>#REF!</v>
      </c>
      <c r="K74" s="14" t="e">
        <f t="shared" si="3"/>
        <v>#REF!</v>
      </c>
      <c r="L74" s="9" t="e">
        <f>VLOOKUP(YEAR(G74),Справочники!$C$3:$I$33,7,FALSE)</f>
        <v>#REF!</v>
      </c>
      <c r="M74" s="5" t="e">
        <f>VLOOKUP(YEAR(G74),Справочники!$C$3:$F$33,4,FALSE)</f>
        <v>#REF!</v>
      </c>
      <c r="N74" s="5" t="e">
        <f t="shared" si="4"/>
        <v>#REF!</v>
      </c>
      <c r="O74" s="5" t="e">
        <f t="shared" si="11"/>
        <v>#REF!</v>
      </c>
      <c r="P74" s="5" t="e">
        <f t="shared" si="11"/>
        <v>#REF!</v>
      </c>
      <c r="Q74" s="5" t="e">
        <f t="shared" si="12"/>
        <v>#REF!</v>
      </c>
      <c r="R74" s="5" t="e">
        <f t="shared" si="5"/>
        <v>#REF!</v>
      </c>
      <c r="S74" s="5" t="e">
        <f t="shared" si="6"/>
        <v>#REF!</v>
      </c>
      <c r="T74" s="5" t="e">
        <f t="shared" si="7"/>
        <v>#REF!</v>
      </c>
      <c r="U74" s="5" t="e">
        <f t="shared" si="13"/>
        <v>#REF!</v>
      </c>
      <c r="V74" s="5" t="e">
        <f t="shared" si="8"/>
        <v>#REF!</v>
      </c>
      <c r="W74" s="5" t="e">
        <f t="shared" si="0"/>
        <v>#REF!</v>
      </c>
    </row>
    <row r="75" spans="2:23" x14ac:dyDescent="0.25">
      <c r="B75" s="4"/>
      <c r="D75" s="4"/>
      <c r="F75" s="2">
        <v>65</v>
      </c>
      <c r="G75" s="14" t="e">
        <f t="shared" si="9"/>
        <v>#REF!</v>
      </c>
      <c r="H75" s="14" t="e">
        <f t="shared" si="1"/>
        <v>#REF!</v>
      </c>
      <c r="I75" s="9" t="e">
        <f t="shared" si="10"/>
        <v>#REF!</v>
      </c>
      <c r="J75" s="9" t="e">
        <f t="shared" si="2"/>
        <v>#REF!</v>
      </c>
      <c r="K75" s="14" t="e">
        <f t="shared" si="3"/>
        <v>#REF!</v>
      </c>
      <c r="L75" s="9" t="e">
        <f>VLOOKUP(YEAR(G75),Справочники!$C$3:$I$33,7,FALSE)</f>
        <v>#REF!</v>
      </c>
      <c r="M75" s="5" t="e">
        <f>VLOOKUP(YEAR(G75),Справочники!$C$3:$F$33,4,FALSE)</f>
        <v>#REF!</v>
      </c>
      <c r="N75" s="5" t="e">
        <f t="shared" si="4"/>
        <v>#REF!</v>
      </c>
      <c r="O75" s="5" t="e">
        <f t="shared" si="11"/>
        <v>#REF!</v>
      </c>
      <c r="P75" s="5" t="e">
        <f t="shared" si="11"/>
        <v>#REF!</v>
      </c>
      <c r="Q75" s="5" t="e">
        <f t="shared" si="12"/>
        <v>#REF!</v>
      </c>
      <c r="R75" s="5" t="e">
        <f t="shared" si="5"/>
        <v>#REF!</v>
      </c>
      <c r="S75" s="5" t="e">
        <f t="shared" si="6"/>
        <v>#REF!</v>
      </c>
      <c r="T75" s="5" t="e">
        <f t="shared" si="7"/>
        <v>#REF!</v>
      </c>
      <c r="U75" s="5" t="e">
        <f t="shared" si="13"/>
        <v>#REF!</v>
      </c>
      <c r="V75" s="5" t="e">
        <f t="shared" si="8"/>
        <v>#REF!</v>
      </c>
      <c r="W75" s="5" t="e">
        <f t="shared" ref="W75:W138" si="14">P75+U75-T75</f>
        <v>#REF!</v>
      </c>
    </row>
    <row r="76" spans="2:23" x14ac:dyDescent="0.25">
      <c r="B76" s="4"/>
      <c r="D76" s="4"/>
      <c r="F76" s="2">
        <v>66</v>
      </c>
      <c r="G76" s="14" t="e">
        <f t="shared" si="9"/>
        <v>#REF!</v>
      </c>
      <c r="H76" s="14" t="e">
        <f t="shared" ref="H76:H139" si="15">EOMONTH(G76,0)</f>
        <v>#REF!</v>
      </c>
      <c r="I76" s="9" t="e">
        <f t="shared" si="10"/>
        <v>#REF!</v>
      </c>
      <c r="J76" s="9" t="e">
        <f t="shared" ref="J76:J139" si="16">WEEKDAY(H76,11)</f>
        <v>#REF!</v>
      </c>
      <c r="K76" s="14" t="e">
        <f t="shared" ref="K76:K139" si="17">WORKDAY(H76,IF(OR(J76=6,J76=7),1,0))</f>
        <v>#REF!</v>
      </c>
      <c r="L76" s="9" t="e">
        <f>VLOOKUP(YEAR(G76),Справочники!$C$3:$I$33,7,FALSE)</f>
        <v>#REF!</v>
      </c>
      <c r="M76" s="5" t="e">
        <f>VLOOKUP(YEAR(G76),Справочники!$C$3:$F$33,4,FALSE)</f>
        <v>#REF!</v>
      </c>
      <c r="N76" s="5" t="e">
        <f t="shared" ref="N76:N139" si="18">O76+P76</f>
        <v>#REF!</v>
      </c>
      <c r="O76" s="5" t="e">
        <f t="shared" si="11"/>
        <v>#REF!</v>
      </c>
      <c r="P76" s="5" t="e">
        <f t="shared" si="11"/>
        <v>#REF!</v>
      </c>
      <c r="Q76" s="5" t="e">
        <f t="shared" si="12"/>
        <v>#REF!</v>
      </c>
      <c r="R76" s="5" t="e">
        <f t="shared" ref="R76:R139" si="19">MIN(M76-T76-S76,O76)</f>
        <v>#REF!</v>
      </c>
      <c r="S76" s="5" t="e">
        <f t="shared" ref="S76:S139" si="20">MIN(M76-T76,Q76)</f>
        <v>#REF!</v>
      </c>
      <c r="T76" s="5" t="e">
        <f t="shared" ref="T76:T139" si="21">MIN(M76,P76)</f>
        <v>#REF!</v>
      </c>
      <c r="U76" s="5" t="e">
        <f t="shared" si="13"/>
        <v>#REF!</v>
      </c>
      <c r="V76" s="5" t="e">
        <f t="shared" ref="V76:V139" si="22">O76-R76</f>
        <v>#REF!</v>
      </c>
      <c r="W76" s="5" t="e">
        <f t="shared" si="14"/>
        <v>#REF!</v>
      </c>
    </row>
    <row r="77" spans="2:23" x14ac:dyDescent="0.25">
      <c r="B77" s="4"/>
      <c r="D77" s="4"/>
      <c r="F77" s="2">
        <v>67</v>
      </c>
      <c r="G77" s="14" t="e">
        <f t="shared" ref="G77:G140" si="23">H76+1</f>
        <v>#REF!</v>
      </c>
      <c r="H77" s="14" t="e">
        <f t="shared" si="15"/>
        <v>#REF!</v>
      </c>
      <c r="I77" s="9" t="e">
        <f t="shared" ref="I77:I140" si="24">H77-G77+1</f>
        <v>#REF!</v>
      </c>
      <c r="J77" s="9" t="e">
        <f t="shared" si="16"/>
        <v>#REF!</v>
      </c>
      <c r="K77" s="14" t="e">
        <f t="shared" si="17"/>
        <v>#REF!</v>
      </c>
      <c r="L77" s="9" t="e">
        <f>VLOOKUP(YEAR(G77),Справочники!$C$3:$I$33,7,FALSE)</f>
        <v>#REF!</v>
      </c>
      <c r="M77" s="5" t="e">
        <f>VLOOKUP(YEAR(G77),Справочники!$C$3:$F$33,4,FALSE)</f>
        <v>#REF!</v>
      </c>
      <c r="N77" s="5" t="e">
        <f t="shared" si="18"/>
        <v>#REF!</v>
      </c>
      <c r="O77" s="5" t="e">
        <f t="shared" ref="O77:P140" si="25">V76</f>
        <v>#REF!</v>
      </c>
      <c r="P77" s="5" t="e">
        <f t="shared" si="25"/>
        <v>#REF!</v>
      </c>
      <c r="Q77" s="5" t="e">
        <f t="shared" ref="Q77:Q140" si="26">O77*$D$4/L77*I77</f>
        <v>#REF!</v>
      </c>
      <c r="R77" s="5" t="e">
        <f t="shared" si="19"/>
        <v>#REF!</v>
      </c>
      <c r="S77" s="5" t="e">
        <f t="shared" si="20"/>
        <v>#REF!</v>
      </c>
      <c r="T77" s="5" t="e">
        <f t="shared" si="21"/>
        <v>#REF!</v>
      </c>
      <c r="U77" s="5" t="e">
        <f t="shared" ref="U77:U140" si="27">MAX(Q77-S77,0)</f>
        <v>#REF!</v>
      </c>
      <c r="V77" s="5" t="e">
        <f t="shared" si="22"/>
        <v>#REF!</v>
      </c>
      <c r="W77" s="5" t="e">
        <f t="shared" si="14"/>
        <v>#REF!</v>
      </c>
    </row>
    <row r="78" spans="2:23" x14ac:dyDescent="0.25">
      <c r="B78" s="4"/>
      <c r="D78" s="4"/>
      <c r="F78" s="2">
        <v>68</v>
      </c>
      <c r="G78" s="14" t="e">
        <f t="shared" si="23"/>
        <v>#REF!</v>
      </c>
      <c r="H78" s="14" t="e">
        <f t="shared" si="15"/>
        <v>#REF!</v>
      </c>
      <c r="I78" s="9" t="e">
        <f t="shared" si="24"/>
        <v>#REF!</v>
      </c>
      <c r="J78" s="9" t="e">
        <f t="shared" si="16"/>
        <v>#REF!</v>
      </c>
      <c r="K78" s="14" t="e">
        <f t="shared" si="17"/>
        <v>#REF!</v>
      </c>
      <c r="L78" s="9" t="e">
        <f>VLOOKUP(YEAR(G78),Справочники!$C$3:$I$33,7,FALSE)</f>
        <v>#REF!</v>
      </c>
      <c r="M78" s="5" t="e">
        <f>VLOOKUP(YEAR(G78),Справочники!$C$3:$F$33,4,FALSE)</f>
        <v>#REF!</v>
      </c>
      <c r="N78" s="5" t="e">
        <f t="shared" si="18"/>
        <v>#REF!</v>
      </c>
      <c r="O78" s="5" t="e">
        <f t="shared" si="25"/>
        <v>#REF!</v>
      </c>
      <c r="P78" s="5" t="e">
        <f t="shared" si="25"/>
        <v>#REF!</v>
      </c>
      <c r="Q78" s="5" t="e">
        <f t="shared" si="26"/>
        <v>#REF!</v>
      </c>
      <c r="R78" s="5" t="e">
        <f t="shared" si="19"/>
        <v>#REF!</v>
      </c>
      <c r="S78" s="5" t="e">
        <f t="shared" si="20"/>
        <v>#REF!</v>
      </c>
      <c r="T78" s="5" t="e">
        <f t="shared" si="21"/>
        <v>#REF!</v>
      </c>
      <c r="U78" s="5" t="e">
        <f t="shared" si="27"/>
        <v>#REF!</v>
      </c>
      <c r="V78" s="5" t="e">
        <f t="shared" si="22"/>
        <v>#REF!</v>
      </c>
      <c r="W78" s="5" t="e">
        <f t="shared" si="14"/>
        <v>#REF!</v>
      </c>
    </row>
    <row r="79" spans="2:23" x14ac:dyDescent="0.25">
      <c r="B79" s="4"/>
      <c r="D79" s="4"/>
      <c r="F79" s="2">
        <v>69</v>
      </c>
      <c r="G79" s="14" t="e">
        <f t="shared" si="23"/>
        <v>#REF!</v>
      </c>
      <c r="H79" s="14" t="e">
        <f t="shared" si="15"/>
        <v>#REF!</v>
      </c>
      <c r="I79" s="9" t="e">
        <f t="shared" si="24"/>
        <v>#REF!</v>
      </c>
      <c r="J79" s="9" t="e">
        <f t="shared" si="16"/>
        <v>#REF!</v>
      </c>
      <c r="K79" s="14" t="e">
        <f t="shared" si="17"/>
        <v>#REF!</v>
      </c>
      <c r="L79" s="9" t="e">
        <f>VLOOKUP(YEAR(G79),Справочники!$C$3:$I$33,7,FALSE)</f>
        <v>#REF!</v>
      </c>
      <c r="M79" s="5" t="e">
        <f>VLOOKUP(YEAR(G79),Справочники!$C$3:$F$33,4,FALSE)</f>
        <v>#REF!</v>
      </c>
      <c r="N79" s="5" t="e">
        <f t="shared" si="18"/>
        <v>#REF!</v>
      </c>
      <c r="O79" s="5" t="e">
        <f t="shared" si="25"/>
        <v>#REF!</v>
      </c>
      <c r="P79" s="5" t="e">
        <f t="shared" si="25"/>
        <v>#REF!</v>
      </c>
      <c r="Q79" s="5" t="e">
        <f t="shared" si="26"/>
        <v>#REF!</v>
      </c>
      <c r="R79" s="5" t="e">
        <f t="shared" si="19"/>
        <v>#REF!</v>
      </c>
      <c r="S79" s="5" t="e">
        <f t="shared" si="20"/>
        <v>#REF!</v>
      </c>
      <c r="T79" s="5" t="e">
        <f t="shared" si="21"/>
        <v>#REF!</v>
      </c>
      <c r="U79" s="5" t="e">
        <f t="shared" si="27"/>
        <v>#REF!</v>
      </c>
      <c r="V79" s="5" t="e">
        <f t="shared" si="22"/>
        <v>#REF!</v>
      </c>
      <c r="W79" s="5" t="e">
        <f t="shared" si="14"/>
        <v>#REF!</v>
      </c>
    </row>
    <row r="80" spans="2:23" x14ac:dyDescent="0.25">
      <c r="B80" s="4"/>
      <c r="D80" s="4"/>
      <c r="F80" s="2">
        <v>70</v>
      </c>
      <c r="G80" s="14" t="e">
        <f t="shared" si="23"/>
        <v>#REF!</v>
      </c>
      <c r="H80" s="14" t="e">
        <f t="shared" si="15"/>
        <v>#REF!</v>
      </c>
      <c r="I80" s="9" t="e">
        <f t="shared" si="24"/>
        <v>#REF!</v>
      </c>
      <c r="J80" s="9" t="e">
        <f t="shared" si="16"/>
        <v>#REF!</v>
      </c>
      <c r="K80" s="14" t="e">
        <f t="shared" si="17"/>
        <v>#REF!</v>
      </c>
      <c r="L80" s="9" t="e">
        <f>VLOOKUP(YEAR(G80),Справочники!$C$3:$I$33,7,FALSE)</f>
        <v>#REF!</v>
      </c>
      <c r="M80" s="5" t="e">
        <f>VLOOKUP(YEAR(G80),Справочники!$C$3:$F$33,4,FALSE)</f>
        <v>#REF!</v>
      </c>
      <c r="N80" s="5" t="e">
        <f t="shared" si="18"/>
        <v>#REF!</v>
      </c>
      <c r="O80" s="5" t="e">
        <f t="shared" si="25"/>
        <v>#REF!</v>
      </c>
      <c r="P80" s="5" t="e">
        <f t="shared" si="25"/>
        <v>#REF!</v>
      </c>
      <c r="Q80" s="5" t="e">
        <f t="shared" si="26"/>
        <v>#REF!</v>
      </c>
      <c r="R80" s="5" t="e">
        <f t="shared" si="19"/>
        <v>#REF!</v>
      </c>
      <c r="S80" s="5" t="e">
        <f t="shared" si="20"/>
        <v>#REF!</v>
      </c>
      <c r="T80" s="5" t="e">
        <f t="shared" si="21"/>
        <v>#REF!</v>
      </c>
      <c r="U80" s="5" t="e">
        <f t="shared" si="27"/>
        <v>#REF!</v>
      </c>
      <c r="V80" s="5" t="e">
        <f t="shared" si="22"/>
        <v>#REF!</v>
      </c>
      <c r="W80" s="5" t="e">
        <f t="shared" si="14"/>
        <v>#REF!</v>
      </c>
    </row>
    <row r="81" spans="2:23" x14ac:dyDescent="0.25">
      <c r="B81" s="4"/>
      <c r="D81" s="4"/>
      <c r="F81" s="2">
        <v>71</v>
      </c>
      <c r="G81" s="14" t="e">
        <f t="shared" si="23"/>
        <v>#REF!</v>
      </c>
      <c r="H81" s="14" t="e">
        <f t="shared" si="15"/>
        <v>#REF!</v>
      </c>
      <c r="I81" s="9" t="e">
        <f t="shared" si="24"/>
        <v>#REF!</v>
      </c>
      <c r="J81" s="9" t="e">
        <f t="shared" si="16"/>
        <v>#REF!</v>
      </c>
      <c r="K81" s="14" t="e">
        <f t="shared" si="17"/>
        <v>#REF!</v>
      </c>
      <c r="L81" s="9" t="e">
        <f>VLOOKUP(YEAR(G81),Справочники!$C$3:$I$33,7,FALSE)</f>
        <v>#REF!</v>
      </c>
      <c r="M81" s="5" t="e">
        <f>VLOOKUP(YEAR(G81),Справочники!$C$3:$F$33,4,FALSE)</f>
        <v>#REF!</v>
      </c>
      <c r="N81" s="5" t="e">
        <f t="shared" si="18"/>
        <v>#REF!</v>
      </c>
      <c r="O81" s="5" t="e">
        <f t="shared" si="25"/>
        <v>#REF!</v>
      </c>
      <c r="P81" s="5" t="e">
        <f t="shared" si="25"/>
        <v>#REF!</v>
      </c>
      <c r="Q81" s="5" t="e">
        <f t="shared" si="26"/>
        <v>#REF!</v>
      </c>
      <c r="R81" s="5" t="e">
        <f t="shared" si="19"/>
        <v>#REF!</v>
      </c>
      <c r="S81" s="5" t="e">
        <f t="shared" si="20"/>
        <v>#REF!</v>
      </c>
      <c r="T81" s="5" t="e">
        <f t="shared" si="21"/>
        <v>#REF!</v>
      </c>
      <c r="U81" s="5" t="e">
        <f t="shared" si="27"/>
        <v>#REF!</v>
      </c>
      <c r="V81" s="5" t="e">
        <f t="shared" si="22"/>
        <v>#REF!</v>
      </c>
      <c r="W81" s="5" t="e">
        <f t="shared" si="14"/>
        <v>#REF!</v>
      </c>
    </row>
    <row r="82" spans="2:23" x14ac:dyDescent="0.25">
      <c r="B82" s="4"/>
      <c r="D82" s="4"/>
      <c r="F82" s="2">
        <v>72</v>
      </c>
      <c r="G82" s="14" t="e">
        <f t="shared" si="23"/>
        <v>#REF!</v>
      </c>
      <c r="H82" s="14" t="e">
        <f t="shared" si="15"/>
        <v>#REF!</v>
      </c>
      <c r="I82" s="9" t="e">
        <f t="shared" si="24"/>
        <v>#REF!</v>
      </c>
      <c r="J82" s="9" t="e">
        <f t="shared" si="16"/>
        <v>#REF!</v>
      </c>
      <c r="K82" s="14" t="e">
        <f t="shared" si="17"/>
        <v>#REF!</v>
      </c>
      <c r="L82" s="9" t="e">
        <f>VLOOKUP(YEAR(G82),Справочники!$C$3:$I$33,7,FALSE)</f>
        <v>#REF!</v>
      </c>
      <c r="M82" s="5" t="e">
        <f>VLOOKUP(YEAR(G82),Справочники!$C$3:$F$33,4,FALSE)</f>
        <v>#REF!</v>
      </c>
      <c r="N82" s="5" t="e">
        <f t="shared" si="18"/>
        <v>#REF!</v>
      </c>
      <c r="O82" s="5" t="e">
        <f t="shared" si="25"/>
        <v>#REF!</v>
      </c>
      <c r="P82" s="5" t="e">
        <f t="shared" si="25"/>
        <v>#REF!</v>
      </c>
      <c r="Q82" s="5" t="e">
        <f t="shared" si="26"/>
        <v>#REF!</v>
      </c>
      <c r="R82" s="5" t="e">
        <f t="shared" si="19"/>
        <v>#REF!</v>
      </c>
      <c r="S82" s="5" t="e">
        <f t="shared" si="20"/>
        <v>#REF!</v>
      </c>
      <c r="T82" s="5" t="e">
        <f t="shared" si="21"/>
        <v>#REF!</v>
      </c>
      <c r="U82" s="5" t="e">
        <f t="shared" si="27"/>
        <v>#REF!</v>
      </c>
      <c r="V82" s="5" t="e">
        <f t="shared" si="22"/>
        <v>#REF!</v>
      </c>
      <c r="W82" s="5" t="e">
        <f t="shared" si="14"/>
        <v>#REF!</v>
      </c>
    </row>
    <row r="83" spans="2:23" x14ac:dyDescent="0.25">
      <c r="B83" s="4"/>
      <c r="D83" s="4"/>
      <c r="F83" s="2">
        <v>73</v>
      </c>
      <c r="G83" s="14" t="e">
        <f t="shared" si="23"/>
        <v>#REF!</v>
      </c>
      <c r="H83" s="14" t="e">
        <f t="shared" si="15"/>
        <v>#REF!</v>
      </c>
      <c r="I83" s="9" t="e">
        <f t="shared" si="24"/>
        <v>#REF!</v>
      </c>
      <c r="J83" s="9" t="e">
        <f t="shared" si="16"/>
        <v>#REF!</v>
      </c>
      <c r="K83" s="14" t="e">
        <f t="shared" si="17"/>
        <v>#REF!</v>
      </c>
      <c r="L83" s="9" t="e">
        <f>VLOOKUP(YEAR(G83),Справочники!$C$3:$I$33,7,FALSE)</f>
        <v>#REF!</v>
      </c>
      <c r="M83" s="5" t="e">
        <f>VLOOKUP(YEAR(G83),Справочники!$C$3:$F$33,4,FALSE)</f>
        <v>#REF!</v>
      </c>
      <c r="N83" s="5" t="e">
        <f t="shared" si="18"/>
        <v>#REF!</v>
      </c>
      <c r="O83" s="5" t="e">
        <f t="shared" si="25"/>
        <v>#REF!</v>
      </c>
      <c r="P83" s="5" t="e">
        <f t="shared" si="25"/>
        <v>#REF!</v>
      </c>
      <c r="Q83" s="5" t="e">
        <f t="shared" si="26"/>
        <v>#REF!</v>
      </c>
      <c r="R83" s="5" t="e">
        <f t="shared" si="19"/>
        <v>#REF!</v>
      </c>
      <c r="S83" s="5" t="e">
        <f t="shared" si="20"/>
        <v>#REF!</v>
      </c>
      <c r="T83" s="5" t="e">
        <f t="shared" si="21"/>
        <v>#REF!</v>
      </c>
      <c r="U83" s="5" t="e">
        <f t="shared" si="27"/>
        <v>#REF!</v>
      </c>
      <c r="V83" s="5" t="e">
        <f t="shared" si="22"/>
        <v>#REF!</v>
      </c>
      <c r="W83" s="5" t="e">
        <f t="shared" si="14"/>
        <v>#REF!</v>
      </c>
    </row>
    <row r="84" spans="2:23" x14ac:dyDescent="0.25">
      <c r="B84" s="4"/>
      <c r="D84" s="4"/>
      <c r="F84" s="2">
        <v>74</v>
      </c>
      <c r="G84" s="14" t="e">
        <f t="shared" si="23"/>
        <v>#REF!</v>
      </c>
      <c r="H84" s="14" t="e">
        <f t="shared" si="15"/>
        <v>#REF!</v>
      </c>
      <c r="I84" s="9" t="e">
        <f t="shared" si="24"/>
        <v>#REF!</v>
      </c>
      <c r="J84" s="9" t="e">
        <f t="shared" si="16"/>
        <v>#REF!</v>
      </c>
      <c r="K84" s="14" t="e">
        <f t="shared" si="17"/>
        <v>#REF!</v>
      </c>
      <c r="L84" s="9" t="e">
        <f>VLOOKUP(YEAR(G84),Справочники!$C$3:$I$33,7,FALSE)</f>
        <v>#REF!</v>
      </c>
      <c r="M84" s="5" t="e">
        <f>VLOOKUP(YEAR(G84),Справочники!$C$3:$F$33,4,FALSE)</f>
        <v>#REF!</v>
      </c>
      <c r="N84" s="5" t="e">
        <f t="shared" si="18"/>
        <v>#REF!</v>
      </c>
      <c r="O84" s="5" t="e">
        <f t="shared" si="25"/>
        <v>#REF!</v>
      </c>
      <c r="P84" s="5" t="e">
        <f t="shared" si="25"/>
        <v>#REF!</v>
      </c>
      <c r="Q84" s="5" t="e">
        <f t="shared" si="26"/>
        <v>#REF!</v>
      </c>
      <c r="R84" s="5" t="e">
        <f t="shared" si="19"/>
        <v>#REF!</v>
      </c>
      <c r="S84" s="5" t="e">
        <f t="shared" si="20"/>
        <v>#REF!</v>
      </c>
      <c r="T84" s="5" t="e">
        <f t="shared" si="21"/>
        <v>#REF!</v>
      </c>
      <c r="U84" s="5" t="e">
        <f t="shared" si="27"/>
        <v>#REF!</v>
      </c>
      <c r="V84" s="5" t="e">
        <f t="shared" si="22"/>
        <v>#REF!</v>
      </c>
      <c r="W84" s="5" t="e">
        <f t="shared" si="14"/>
        <v>#REF!</v>
      </c>
    </row>
    <row r="85" spans="2:23" x14ac:dyDescent="0.25">
      <c r="B85" s="4"/>
      <c r="D85" s="4"/>
      <c r="F85" s="2">
        <v>75</v>
      </c>
      <c r="G85" s="14" t="e">
        <f t="shared" si="23"/>
        <v>#REF!</v>
      </c>
      <c r="H85" s="14" t="e">
        <f t="shared" si="15"/>
        <v>#REF!</v>
      </c>
      <c r="I85" s="9" t="e">
        <f t="shared" si="24"/>
        <v>#REF!</v>
      </c>
      <c r="J85" s="9" t="e">
        <f t="shared" si="16"/>
        <v>#REF!</v>
      </c>
      <c r="K85" s="14" t="e">
        <f t="shared" si="17"/>
        <v>#REF!</v>
      </c>
      <c r="L85" s="9" t="e">
        <f>VLOOKUP(YEAR(G85),Справочники!$C$3:$I$33,7,FALSE)</f>
        <v>#REF!</v>
      </c>
      <c r="M85" s="5" t="e">
        <f>VLOOKUP(YEAR(G85),Справочники!$C$3:$F$33,4,FALSE)</f>
        <v>#REF!</v>
      </c>
      <c r="N85" s="5" t="e">
        <f t="shared" si="18"/>
        <v>#REF!</v>
      </c>
      <c r="O85" s="5" t="e">
        <f t="shared" si="25"/>
        <v>#REF!</v>
      </c>
      <c r="P85" s="5" t="e">
        <f t="shared" si="25"/>
        <v>#REF!</v>
      </c>
      <c r="Q85" s="5" t="e">
        <f t="shared" si="26"/>
        <v>#REF!</v>
      </c>
      <c r="R85" s="5" t="e">
        <f t="shared" si="19"/>
        <v>#REF!</v>
      </c>
      <c r="S85" s="5" t="e">
        <f t="shared" si="20"/>
        <v>#REF!</v>
      </c>
      <c r="T85" s="5" t="e">
        <f t="shared" si="21"/>
        <v>#REF!</v>
      </c>
      <c r="U85" s="5" t="e">
        <f t="shared" si="27"/>
        <v>#REF!</v>
      </c>
      <c r="V85" s="5" t="e">
        <f t="shared" si="22"/>
        <v>#REF!</v>
      </c>
      <c r="W85" s="5" t="e">
        <f t="shared" si="14"/>
        <v>#REF!</v>
      </c>
    </row>
    <row r="86" spans="2:23" x14ac:dyDescent="0.25">
      <c r="B86" s="4"/>
      <c r="D86" s="4"/>
      <c r="F86" s="2">
        <v>76</v>
      </c>
      <c r="G86" s="14" t="e">
        <f t="shared" si="23"/>
        <v>#REF!</v>
      </c>
      <c r="H86" s="14" t="e">
        <f t="shared" si="15"/>
        <v>#REF!</v>
      </c>
      <c r="I86" s="9" t="e">
        <f t="shared" si="24"/>
        <v>#REF!</v>
      </c>
      <c r="J86" s="9" t="e">
        <f t="shared" si="16"/>
        <v>#REF!</v>
      </c>
      <c r="K86" s="14" t="e">
        <f t="shared" si="17"/>
        <v>#REF!</v>
      </c>
      <c r="L86" s="9" t="e">
        <f>VLOOKUP(YEAR(G86),Справочники!$C$3:$I$33,7,FALSE)</f>
        <v>#REF!</v>
      </c>
      <c r="M86" s="5" t="e">
        <f>VLOOKUP(YEAR(G86),Справочники!$C$3:$F$33,4,FALSE)</f>
        <v>#REF!</v>
      </c>
      <c r="N86" s="5" t="e">
        <f t="shared" si="18"/>
        <v>#REF!</v>
      </c>
      <c r="O86" s="5" t="e">
        <f t="shared" si="25"/>
        <v>#REF!</v>
      </c>
      <c r="P86" s="5" t="e">
        <f t="shared" si="25"/>
        <v>#REF!</v>
      </c>
      <c r="Q86" s="5" t="e">
        <f t="shared" si="26"/>
        <v>#REF!</v>
      </c>
      <c r="R86" s="5" t="e">
        <f t="shared" si="19"/>
        <v>#REF!</v>
      </c>
      <c r="S86" s="5" t="e">
        <f t="shared" si="20"/>
        <v>#REF!</v>
      </c>
      <c r="T86" s="5" t="e">
        <f t="shared" si="21"/>
        <v>#REF!</v>
      </c>
      <c r="U86" s="5" t="e">
        <f t="shared" si="27"/>
        <v>#REF!</v>
      </c>
      <c r="V86" s="5" t="e">
        <f t="shared" si="22"/>
        <v>#REF!</v>
      </c>
      <c r="W86" s="5" t="e">
        <f t="shared" si="14"/>
        <v>#REF!</v>
      </c>
    </row>
    <row r="87" spans="2:23" x14ac:dyDescent="0.25">
      <c r="B87" s="4"/>
      <c r="D87" s="4"/>
      <c r="F87" s="2">
        <v>77</v>
      </c>
      <c r="G87" s="14" t="e">
        <f t="shared" si="23"/>
        <v>#REF!</v>
      </c>
      <c r="H87" s="14" t="e">
        <f t="shared" si="15"/>
        <v>#REF!</v>
      </c>
      <c r="I87" s="9" t="e">
        <f t="shared" si="24"/>
        <v>#REF!</v>
      </c>
      <c r="J87" s="9" t="e">
        <f t="shared" si="16"/>
        <v>#REF!</v>
      </c>
      <c r="K87" s="14" t="e">
        <f t="shared" si="17"/>
        <v>#REF!</v>
      </c>
      <c r="L87" s="9" t="e">
        <f>VLOOKUP(YEAR(G87),Справочники!$C$3:$I$33,7,FALSE)</f>
        <v>#REF!</v>
      </c>
      <c r="M87" s="5" t="e">
        <f>VLOOKUP(YEAR(G87),Справочники!$C$3:$F$33,4,FALSE)</f>
        <v>#REF!</v>
      </c>
      <c r="N87" s="5" t="e">
        <f t="shared" si="18"/>
        <v>#REF!</v>
      </c>
      <c r="O87" s="5" t="e">
        <f t="shared" si="25"/>
        <v>#REF!</v>
      </c>
      <c r="P87" s="5" t="e">
        <f t="shared" si="25"/>
        <v>#REF!</v>
      </c>
      <c r="Q87" s="5" t="e">
        <f t="shared" si="26"/>
        <v>#REF!</v>
      </c>
      <c r="R87" s="5" t="e">
        <f t="shared" si="19"/>
        <v>#REF!</v>
      </c>
      <c r="S87" s="5" t="e">
        <f t="shared" si="20"/>
        <v>#REF!</v>
      </c>
      <c r="T87" s="5" t="e">
        <f t="shared" si="21"/>
        <v>#REF!</v>
      </c>
      <c r="U87" s="5" t="e">
        <f t="shared" si="27"/>
        <v>#REF!</v>
      </c>
      <c r="V87" s="5" t="e">
        <f t="shared" si="22"/>
        <v>#REF!</v>
      </c>
      <c r="W87" s="5" t="e">
        <f t="shared" si="14"/>
        <v>#REF!</v>
      </c>
    </row>
    <row r="88" spans="2:23" x14ac:dyDescent="0.25">
      <c r="B88" s="4"/>
      <c r="D88" s="4"/>
      <c r="F88" s="2">
        <v>78</v>
      </c>
      <c r="G88" s="14" t="e">
        <f t="shared" si="23"/>
        <v>#REF!</v>
      </c>
      <c r="H88" s="14" t="e">
        <f t="shared" si="15"/>
        <v>#REF!</v>
      </c>
      <c r="I88" s="9" t="e">
        <f t="shared" si="24"/>
        <v>#REF!</v>
      </c>
      <c r="J88" s="9" t="e">
        <f t="shared" si="16"/>
        <v>#REF!</v>
      </c>
      <c r="K88" s="14" t="e">
        <f t="shared" si="17"/>
        <v>#REF!</v>
      </c>
      <c r="L88" s="9" t="e">
        <f>VLOOKUP(YEAR(G88),Справочники!$C$3:$I$33,7,FALSE)</f>
        <v>#REF!</v>
      </c>
      <c r="M88" s="5" t="e">
        <f>VLOOKUP(YEAR(G88),Справочники!$C$3:$F$33,4,FALSE)</f>
        <v>#REF!</v>
      </c>
      <c r="N88" s="5" t="e">
        <f t="shared" si="18"/>
        <v>#REF!</v>
      </c>
      <c r="O88" s="5" t="e">
        <f t="shared" si="25"/>
        <v>#REF!</v>
      </c>
      <c r="P88" s="5" t="e">
        <f t="shared" si="25"/>
        <v>#REF!</v>
      </c>
      <c r="Q88" s="5" t="e">
        <f t="shared" si="26"/>
        <v>#REF!</v>
      </c>
      <c r="R88" s="5" t="e">
        <f t="shared" si="19"/>
        <v>#REF!</v>
      </c>
      <c r="S88" s="5" t="e">
        <f t="shared" si="20"/>
        <v>#REF!</v>
      </c>
      <c r="T88" s="5" t="e">
        <f t="shared" si="21"/>
        <v>#REF!</v>
      </c>
      <c r="U88" s="5" t="e">
        <f t="shared" si="27"/>
        <v>#REF!</v>
      </c>
      <c r="V88" s="5" t="e">
        <f t="shared" si="22"/>
        <v>#REF!</v>
      </c>
      <c r="W88" s="5" t="e">
        <f t="shared" si="14"/>
        <v>#REF!</v>
      </c>
    </row>
    <row r="89" spans="2:23" x14ac:dyDescent="0.25">
      <c r="B89" s="4"/>
      <c r="D89" s="4"/>
      <c r="F89" s="2">
        <v>79</v>
      </c>
      <c r="G89" s="14" t="e">
        <f t="shared" si="23"/>
        <v>#REF!</v>
      </c>
      <c r="H89" s="14" t="e">
        <f t="shared" si="15"/>
        <v>#REF!</v>
      </c>
      <c r="I89" s="9" t="e">
        <f t="shared" si="24"/>
        <v>#REF!</v>
      </c>
      <c r="J89" s="9" t="e">
        <f t="shared" si="16"/>
        <v>#REF!</v>
      </c>
      <c r="K89" s="14" t="e">
        <f t="shared" si="17"/>
        <v>#REF!</v>
      </c>
      <c r="L89" s="9" t="e">
        <f>VLOOKUP(YEAR(G89),Справочники!$C$3:$I$33,7,FALSE)</f>
        <v>#REF!</v>
      </c>
      <c r="M89" s="5" t="e">
        <f>VLOOKUP(YEAR(G89),Справочники!$C$3:$F$33,4,FALSE)</f>
        <v>#REF!</v>
      </c>
      <c r="N89" s="5" t="e">
        <f t="shared" si="18"/>
        <v>#REF!</v>
      </c>
      <c r="O89" s="5" t="e">
        <f t="shared" si="25"/>
        <v>#REF!</v>
      </c>
      <c r="P89" s="5" t="e">
        <f t="shared" si="25"/>
        <v>#REF!</v>
      </c>
      <c r="Q89" s="5" t="e">
        <f t="shared" si="26"/>
        <v>#REF!</v>
      </c>
      <c r="R89" s="5" t="e">
        <f t="shared" si="19"/>
        <v>#REF!</v>
      </c>
      <c r="S89" s="5" t="e">
        <f t="shared" si="20"/>
        <v>#REF!</v>
      </c>
      <c r="T89" s="5" t="e">
        <f t="shared" si="21"/>
        <v>#REF!</v>
      </c>
      <c r="U89" s="5" t="e">
        <f t="shared" si="27"/>
        <v>#REF!</v>
      </c>
      <c r="V89" s="5" t="e">
        <f t="shared" si="22"/>
        <v>#REF!</v>
      </c>
      <c r="W89" s="5" t="e">
        <f t="shared" si="14"/>
        <v>#REF!</v>
      </c>
    </row>
    <row r="90" spans="2:23" x14ac:dyDescent="0.25">
      <c r="B90" s="4"/>
      <c r="D90" s="4"/>
      <c r="F90" s="2">
        <v>80</v>
      </c>
      <c r="G90" s="14" t="e">
        <f t="shared" si="23"/>
        <v>#REF!</v>
      </c>
      <c r="H90" s="14" t="e">
        <f t="shared" si="15"/>
        <v>#REF!</v>
      </c>
      <c r="I90" s="9" t="e">
        <f t="shared" si="24"/>
        <v>#REF!</v>
      </c>
      <c r="J90" s="9" t="e">
        <f t="shared" si="16"/>
        <v>#REF!</v>
      </c>
      <c r="K90" s="14" t="e">
        <f t="shared" si="17"/>
        <v>#REF!</v>
      </c>
      <c r="L90" s="9" t="e">
        <f>VLOOKUP(YEAR(G90),Справочники!$C$3:$I$33,7,FALSE)</f>
        <v>#REF!</v>
      </c>
      <c r="M90" s="5" t="e">
        <f>VLOOKUP(YEAR(G90),Справочники!$C$3:$F$33,4,FALSE)</f>
        <v>#REF!</v>
      </c>
      <c r="N90" s="5" t="e">
        <f t="shared" si="18"/>
        <v>#REF!</v>
      </c>
      <c r="O90" s="5" t="e">
        <f t="shared" si="25"/>
        <v>#REF!</v>
      </c>
      <c r="P90" s="5" t="e">
        <f t="shared" si="25"/>
        <v>#REF!</v>
      </c>
      <c r="Q90" s="5" t="e">
        <f t="shared" si="26"/>
        <v>#REF!</v>
      </c>
      <c r="R90" s="5" t="e">
        <f t="shared" si="19"/>
        <v>#REF!</v>
      </c>
      <c r="S90" s="5" t="e">
        <f t="shared" si="20"/>
        <v>#REF!</v>
      </c>
      <c r="T90" s="5" t="e">
        <f t="shared" si="21"/>
        <v>#REF!</v>
      </c>
      <c r="U90" s="5" t="e">
        <f t="shared" si="27"/>
        <v>#REF!</v>
      </c>
      <c r="V90" s="5" t="e">
        <f t="shared" si="22"/>
        <v>#REF!</v>
      </c>
      <c r="W90" s="5" t="e">
        <f t="shared" si="14"/>
        <v>#REF!</v>
      </c>
    </row>
    <row r="91" spans="2:23" x14ac:dyDescent="0.25">
      <c r="B91" s="4"/>
      <c r="D91" s="4"/>
      <c r="F91" s="2">
        <v>81</v>
      </c>
      <c r="G91" s="14" t="e">
        <f t="shared" si="23"/>
        <v>#REF!</v>
      </c>
      <c r="H91" s="14" t="e">
        <f t="shared" si="15"/>
        <v>#REF!</v>
      </c>
      <c r="I91" s="9" t="e">
        <f t="shared" si="24"/>
        <v>#REF!</v>
      </c>
      <c r="J91" s="9" t="e">
        <f t="shared" si="16"/>
        <v>#REF!</v>
      </c>
      <c r="K91" s="14" t="e">
        <f t="shared" si="17"/>
        <v>#REF!</v>
      </c>
      <c r="L91" s="9" t="e">
        <f>VLOOKUP(YEAR(G91),Справочники!$C$3:$I$33,7,FALSE)</f>
        <v>#REF!</v>
      </c>
      <c r="M91" s="5" t="e">
        <f>VLOOKUP(YEAR(G91),Справочники!$C$3:$F$33,4,FALSE)</f>
        <v>#REF!</v>
      </c>
      <c r="N91" s="5" t="e">
        <f t="shared" si="18"/>
        <v>#REF!</v>
      </c>
      <c r="O91" s="5" t="e">
        <f t="shared" si="25"/>
        <v>#REF!</v>
      </c>
      <c r="P91" s="5" t="e">
        <f t="shared" si="25"/>
        <v>#REF!</v>
      </c>
      <c r="Q91" s="5" t="e">
        <f t="shared" si="26"/>
        <v>#REF!</v>
      </c>
      <c r="R91" s="5" t="e">
        <f t="shared" si="19"/>
        <v>#REF!</v>
      </c>
      <c r="S91" s="5" t="e">
        <f t="shared" si="20"/>
        <v>#REF!</v>
      </c>
      <c r="T91" s="5" t="e">
        <f t="shared" si="21"/>
        <v>#REF!</v>
      </c>
      <c r="U91" s="5" t="e">
        <f t="shared" si="27"/>
        <v>#REF!</v>
      </c>
      <c r="V91" s="5" t="e">
        <f t="shared" si="22"/>
        <v>#REF!</v>
      </c>
      <c r="W91" s="5" t="e">
        <f t="shared" si="14"/>
        <v>#REF!</v>
      </c>
    </row>
    <row r="92" spans="2:23" x14ac:dyDescent="0.25">
      <c r="B92" s="4"/>
      <c r="D92" s="4"/>
      <c r="F92" s="2">
        <v>82</v>
      </c>
      <c r="G92" s="14" t="e">
        <f t="shared" si="23"/>
        <v>#REF!</v>
      </c>
      <c r="H92" s="14" t="e">
        <f t="shared" si="15"/>
        <v>#REF!</v>
      </c>
      <c r="I92" s="9" t="e">
        <f t="shared" si="24"/>
        <v>#REF!</v>
      </c>
      <c r="J92" s="9" t="e">
        <f t="shared" si="16"/>
        <v>#REF!</v>
      </c>
      <c r="K92" s="14" t="e">
        <f t="shared" si="17"/>
        <v>#REF!</v>
      </c>
      <c r="L92" s="9" t="e">
        <f>VLOOKUP(YEAR(G92),Справочники!$C$3:$I$33,7,FALSE)</f>
        <v>#REF!</v>
      </c>
      <c r="M92" s="5" t="e">
        <f>VLOOKUP(YEAR(G92),Справочники!$C$3:$F$33,4,FALSE)</f>
        <v>#REF!</v>
      </c>
      <c r="N92" s="5" t="e">
        <f t="shared" si="18"/>
        <v>#REF!</v>
      </c>
      <c r="O92" s="5" t="e">
        <f t="shared" si="25"/>
        <v>#REF!</v>
      </c>
      <c r="P92" s="5" t="e">
        <f t="shared" si="25"/>
        <v>#REF!</v>
      </c>
      <c r="Q92" s="5" t="e">
        <f t="shared" si="26"/>
        <v>#REF!</v>
      </c>
      <c r="R92" s="5" t="e">
        <f t="shared" si="19"/>
        <v>#REF!</v>
      </c>
      <c r="S92" s="5" t="e">
        <f t="shared" si="20"/>
        <v>#REF!</v>
      </c>
      <c r="T92" s="5" t="e">
        <f t="shared" si="21"/>
        <v>#REF!</v>
      </c>
      <c r="U92" s="5" t="e">
        <f t="shared" si="27"/>
        <v>#REF!</v>
      </c>
      <c r="V92" s="5" t="e">
        <f t="shared" si="22"/>
        <v>#REF!</v>
      </c>
      <c r="W92" s="5" t="e">
        <f t="shared" si="14"/>
        <v>#REF!</v>
      </c>
    </row>
    <row r="93" spans="2:23" x14ac:dyDescent="0.25">
      <c r="B93" s="4"/>
      <c r="D93" s="4"/>
      <c r="F93" s="2">
        <v>83</v>
      </c>
      <c r="G93" s="14" t="e">
        <f t="shared" si="23"/>
        <v>#REF!</v>
      </c>
      <c r="H93" s="14" t="e">
        <f t="shared" si="15"/>
        <v>#REF!</v>
      </c>
      <c r="I93" s="9" t="e">
        <f t="shared" si="24"/>
        <v>#REF!</v>
      </c>
      <c r="J93" s="9" t="e">
        <f t="shared" si="16"/>
        <v>#REF!</v>
      </c>
      <c r="K93" s="14" t="e">
        <f t="shared" si="17"/>
        <v>#REF!</v>
      </c>
      <c r="L93" s="9" t="e">
        <f>VLOOKUP(YEAR(G93),Справочники!$C$3:$I$33,7,FALSE)</f>
        <v>#REF!</v>
      </c>
      <c r="M93" s="5" t="e">
        <f>VLOOKUP(YEAR(G93),Справочники!$C$3:$F$33,4,FALSE)</f>
        <v>#REF!</v>
      </c>
      <c r="N93" s="5" t="e">
        <f t="shared" si="18"/>
        <v>#REF!</v>
      </c>
      <c r="O93" s="5" t="e">
        <f t="shared" si="25"/>
        <v>#REF!</v>
      </c>
      <c r="P93" s="5" t="e">
        <f t="shared" si="25"/>
        <v>#REF!</v>
      </c>
      <c r="Q93" s="5" t="e">
        <f t="shared" si="26"/>
        <v>#REF!</v>
      </c>
      <c r="R93" s="5" t="e">
        <f t="shared" si="19"/>
        <v>#REF!</v>
      </c>
      <c r="S93" s="5" t="e">
        <f t="shared" si="20"/>
        <v>#REF!</v>
      </c>
      <c r="T93" s="5" t="e">
        <f t="shared" si="21"/>
        <v>#REF!</v>
      </c>
      <c r="U93" s="5" t="e">
        <f t="shared" si="27"/>
        <v>#REF!</v>
      </c>
      <c r="V93" s="5" t="e">
        <f t="shared" si="22"/>
        <v>#REF!</v>
      </c>
      <c r="W93" s="5" t="e">
        <f t="shared" si="14"/>
        <v>#REF!</v>
      </c>
    </row>
    <row r="94" spans="2:23" x14ac:dyDescent="0.25">
      <c r="B94" s="4"/>
      <c r="D94" s="4"/>
      <c r="F94" s="2">
        <v>84</v>
      </c>
      <c r="G94" s="14" t="e">
        <f t="shared" si="23"/>
        <v>#REF!</v>
      </c>
      <c r="H94" s="14" t="e">
        <f t="shared" si="15"/>
        <v>#REF!</v>
      </c>
      <c r="I94" s="9" t="e">
        <f t="shared" si="24"/>
        <v>#REF!</v>
      </c>
      <c r="J94" s="9" t="e">
        <f t="shared" si="16"/>
        <v>#REF!</v>
      </c>
      <c r="K94" s="14" t="e">
        <f t="shared" si="17"/>
        <v>#REF!</v>
      </c>
      <c r="L94" s="9" t="e">
        <f>VLOOKUP(YEAR(G94),Справочники!$C$3:$I$33,7,FALSE)</f>
        <v>#REF!</v>
      </c>
      <c r="M94" s="5" t="e">
        <f>VLOOKUP(YEAR(G94),Справочники!$C$3:$F$33,4,FALSE)</f>
        <v>#REF!</v>
      </c>
      <c r="N94" s="5" t="e">
        <f t="shared" si="18"/>
        <v>#REF!</v>
      </c>
      <c r="O94" s="5" t="e">
        <f t="shared" si="25"/>
        <v>#REF!</v>
      </c>
      <c r="P94" s="5" t="e">
        <f t="shared" si="25"/>
        <v>#REF!</v>
      </c>
      <c r="Q94" s="5" t="e">
        <f t="shared" si="26"/>
        <v>#REF!</v>
      </c>
      <c r="R94" s="5" t="e">
        <f t="shared" si="19"/>
        <v>#REF!</v>
      </c>
      <c r="S94" s="5" t="e">
        <f t="shared" si="20"/>
        <v>#REF!</v>
      </c>
      <c r="T94" s="5" t="e">
        <f t="shared" si="21"/>
        <v>#REF!</v>
      </c>
      <c r="U94" s="5" t="e">
        <f t="shared" si="27"/>
        <v>#REF!</v>
      </c>
      <c r="V94" s="5" t="e">
        <f t="shared" si="22"/>
        <v>#REF!</v>
      </c>
      <c r="W94" s="5" t="e">
        <f t="shared" si="14"/>
        <v>#REF!</v>
      </c>
    </row>
    <row r="95" spans="2:23" x14ac:dyDescent="0.25">
      <c r="B95" s="4"/>
      <c r="D95" s="4"/>
      <c r="F95" s="2">
        <v>85</v>
      </c>
      <c r="G95" s="14" t="e">
        <f t="shared" si="23"/>
        <v>#REF!</v>
      </c>
      <c r="H95" s="14" t="e">
        <f t="shared" si="15"/>
        <v>#REF!</v>
      </c>
      <c r="I95" s="9" t="e">
        <f t="shared" si="24"/>
        <v>#REF!</v>
      </c>
      <c r="J95" s="9" t="e">
        <f t="shared" si="16"/>
        <v>#REF!</v>
      </c>
      <c r="K95" s="14" t="e">
        <f t="shared" si="17"/>
        <v>#REF!</v>
      </c>
      <c r="L95" s="9" t="e">
        <f>VLOOKUP(YEAR(G95),Справочники!$C$3:$I$33,7,FALSE)</f>
        <v>#REF!</v>
      </c>
      <c r="M95" s="5" t="e">
        <f>VLOOKUP(YEAR(G95),Справочники!$C$3:$F$33,4,FALSE)</f>
        <v>#REF!</v>
      </c>
      <c r="N95" s="5" t="e">
        <f t="shared" si="18"/>
        <v>#REF!</v>
      </c>
      <c r="O95" s="5" t="e">
        <f t="shared" si="25"/>
        <v>#REF!</v>
      </c>
      <c r="P95" s="5" t="e">
        <f t="shared" si="25"/>
        <v>#REF!</v>
      </c>
      <c r="Q95" s="5" t="e">
        <f t="shared" si="26"/>
        <v>#REF!</v>
      </c>
      <c r="R95" s="5" t="e">
        <f t="shared" si="19"/>
        <v>#REF!</v>
      </c>
      <c r="S95" s="5" t="e">
        <f t="shared" si="20"/>
        <v>#REF!</v>
      </c>
      <c r="T95" s="5" t="e">
        <f t="shared" si="21"/>
        <v>#REF!</v>
      </c>
      <c r="U95" s="5" t="e">
        <f t="shared" si="27"/>
        <v>#REF!</v>
      </c>
      <c r="V95" s="5" t="e">
        <f t="shared" si="22"/>
        <v>#REF!</v>
      </c>
      <c r="W95" s="5" t="e">
        <f t="shared" si="14"/>
        <v>#REF!</v>
      </c>
    </row>
    <row r="96" spans="2:23" x14ac:dyDescent="0.25">
      <c r="B96" s="4"/>
      <c r="D96" s="4"/>
      <c r="F96" s="2">
        <v>86</v>
      </c>
      <c r="G96" s="14" t="e">
        <f t="shared" si="23"/>
        <v>#REF!</v>
      </c>
      <c r="H96" s="14" t="e">
        <f t="shared" si="15"/>
        <v>#REF!</v>
      </c>
      <c r="I96" s="9" t="e">
        <f t="shared" si="24"/>
        <v>#REF!</v>
      </c>
      <c r="J96" s="9" t="e">
        <f t="shared" si="16"/>
        <v>#REF!</v>
      </c>
      <c r="K96" s="14" t="e">
        <f t="shared" si="17"/>
        <v>#REF!</v>
      </c>
      <c r="L96" s="9" t="e">
        <f>VLOOKUP(YEAR(G96),Справочники!$C$3:$I$33,7,FALSE)</f>
        <v>#REF!</v>
      </c>
      <c r="M96" s="5" t="e">
        <f>VLOOKUP(YEAR(G96),Справочники!$C$3:$F$33,4,FALSE)</f>
        <v>#REF!</v>
      </c>
      <c r="N96" s="5" t="e">
        <f t="shared" si="18"/>
        <v>#REF!</v>
      </c>
      <c r="O96" s="5" t="e">
        <f t="shared" si="25"/>
        <v>#REF!</v>
      </c>
      <c r="P96" s="5" t="e">
        <f t="shared" si="25"/>
        <v>#REF!</v>
      </c>
      <c r="Q96" s="5" t="e">
        <f t="shared" si="26"/>
        <v>#REF!</v>
      </c>
      <c r="R96" s="5" t="e">
        <f t="shared" si="19"/>
        <v>#REF!</v>
      </c>
      <c r="S96" s="5" t="e">
        <f t="shared" si="20"/>
        <v>#REF!</v>
      </c>
      <c r="T96" s="5" t="e">
        <f t="shared" si="21"/>
        <v>#REF!</v>
      </c>
      <c r="U96" s="5" t="e">
        <f t="shared" si="27"/>
        <v>#REF!</v>
      </c>
      <c r="V96" s="5" t="e">
        <f t="shared" si="22"/>
        <v>#REF!</v>
      </c>
      <c r="W96" s="5" t="e">
        <f t="shared" si="14"/>
        <v>#REF!</v>
      </c>
    </row>
    <row r="97" spans="2:23" x14ac:dyDescent="0.25">
      <c r="B97" s="4"/>
      <c r="D97" s="4"/>
      <c r="F97" s="2">
        <v>87</v>
      </c>
      <c r="G97" s="14" t="e">
        <f t="shared" si="23"/>
        <v>#REF!</v>
      </c>
      <c r="H97" s="14" t="e">
        <f t="shared" si="15"/>
        <v>#REF!</v>
      </c>
      <c r="I97" s="9" t="e">
        <f t="shared" si="24"/>
        <v>#REF!</v>
      </c>
      <c r="J97" s="9" t="e">
        <f t="shared" si="16"/>
        <v>#REF!</v>
      </c>
      <c r="K97" s="14" t="e">
        <f t="shared" si="17"/>
        <v>#REF!</v>
      </c>
      <c r="L97" s="9" t="e">
        <f>VLOOKUP(YEAR(G97),Справочники!$C$3:$I$33,7,FALSE)</f>
        <v>#REF!</v>
      </c>
      <c r="M97" s="5" t="e">
        <f>VLOOKUP(YEAR(G97),Справочники!$C$3:$F$33,4,FALSE)</f>
        <v>#REF!</v>
      </c>
      <c r="N97" s="5" t="e">
        <f t="shared" si="18"/>
        <v>#REF!</v>
      </c>
      <c r="O97" s="5" t="e">
        <f t="shared" si="25"/>
        <v>#REF!</v>
      </c>
      <c r="P97" s="5" t="e">
        <f t="shared" si="25"/>
        <v>#REF!</v>
      </c>
      <c r="Q97" s="5" t="e">
        <f t="shared" si="26"/>
        <v>#REF!</v>
      </c>
      <c r="R97" s="5" t="e">
        <f t="shared" si="19"/>
        <v>#REF!</v>
      </c>
      <c r="S97" s="5" t="e">
        <f t="shared" si="20"/>
        <v>#REF!</v>
      </c>
      <c r="T97" s="5" t="e">
        <f t="shared" si="21"/>
        <v>#REF!</v>
      </c>
      <c r="U97" s="5" t="e">
        <f t="shared" si="27"/>
        <v>#REF!</v>
      </c>
      <c r="V97" s="5" t="e">
        <f t="shared" si="22"/>
        <v>#REF!</v>
      </c>
      <c r="W97" s="5" t="e">
        <f t="shared" si="14"/>
        <v>#REF!</v>
      </c>
    </row>
    <row r="98" spans="2:23" x14ac:dyDescent="0.25">
      <c r="B98" s="4"/>
      <c r="D98" s="4"/>
      <c r="F98" s="2">
        <v>88</v>
      </c>
      <c r="G98" s="14" t="e">
        <f t="shared" si="23"/>
        <v>#REF!</v>
      </c>
      <c r="H98" s="14" t="e">
        <f t="shared" si="15"/>
        <v>#REF!</v>
      </c>
      <c r="I98" s="9" t="e">
        <f t="shared" si="24"/>
        <v>#REF!</v>
      </c>
      <c r="J98" s="9" t="e">
        <f t="shared" si="16"/>
        <v>#REF!</v>
      </c>
      <c r="K98" s="14" t="e">
        <f t="shared" si="17"/>
        <v>#REF!</v>
      </c>
      <c r="L98" s="9" t="e">
        <f>VLOOKUP(YEAR(G98),Справочники!$C$3:$I$33,7,FALSE)</f>
        <v>#REF!</v>
      </c>
      <c r="M98" s="5" t="e">
        <f>VLOOKUP(YEAR(G98),Справочники!$C$3:$F$33,4,FALSE)</f>
        <v>#REF!</v>
      </c>
      <c r="N98" s="5" t="e">
        <f t="shared" si="18"/>
        <v>#REF!</v>
      </c>
      <c r="O98" s="5" t="e">
        <f t="shared" si="25"/>
        <v>#REF!</v>
      </c>
      <c r="P98" s="5" t="e">
        <f t="shared" si="25"/>
        <v>#REF!</v>
      </c>
      <c r="Q98" s="5" t="e">
        <f t="shared" si="26"/>
        <v>#REF!</v>
      </c>
      <c r="R98" s="5" t="e">
        <f t="shared" si="19"/>
        <v>#REF!</v>
      </c>
      <c r="S98" s="5" t="e">
        <f t="shared" si="20"/>
        <v>#REF!</v>
      </c>
      <c r="T98" s="5" t="e">
        <f t="shared" si="21"/>
        <v>#REF!</v>
      </c>
      <c r="U98" s="5" t="e">
        <f t="shared" si="27"/>
        <v>#REF!</v>
      </c>
      <c r="V98" s="5" t="e">
        <f t="shared" si="22"/>
        <v>#REF!</v>
      </c>
      <c r="W98" s="5" t="e">
        <f t="shared" si="14"/>
        <v>#REF!</v>
      </c>
    </row>
    <row r="99" spans="2:23" x14ac:dyDescent="0.25">
      <c r="B99" s="4"/>
      <c r="D99" s="4"/>
      <c r="F99" s="2">
        <v>89</v>
      </c>
      <c r="G99" s="14" t="e">
        <f t="shared" si="23"/>
        <v>#REF!</v>
      </c>
      <c r="H99" s="14" t="e">
        <f t="shared" si="15"/>
        <v>#REF!</v>
      </c>
      <c r="I99" s="9" t="e">
        <f t="shared" si="24"/>
        <v>#REF!</v>
      </c>
      <c r="J99" s="9" t="e">
        <f t="shared" si="16"/>
        <v>#REF!</v>
      </c>
      <c r="K99" s="14" t="e">
        <f t="shared" si="17"/>
        <v>#REF!</v>
      </c>
      <c r="L99" s="9" t="e">
        <f>VLOOKUP(YEAR(G99),Справочники!$C$3:$I$33,7,FALSE)</f>
        <v>#REF!</v>
      </c>
      <c r="M99" s="5" t="e">
        <f>VLOOKUP(YEAR(G99),Справочники!$C$3:$F$33,4,FALSE)</f>
        <v>#REF!</v>
      </c>
      <c r="N99" s="5" t="e">
        <f t="shared" si="18"/>
        <v>#REF!</v>
      </c>
      <c r="O99" s="5" t="e">
        <f t="shared" si="25"/>
        <v>#REF!</v>
      </c>
      <c r="P99" s="5" t="e">
        <f t="shared" si="25"/>
        <v>#REF!</v>
      </c>
      <c r="Q99" s="5" t="e">
        <f t="shared" si="26"/>
        <v>#REF!</v>
      </c>
      <c r="R99" s="5" t="e">
        <f t="shared" si="19"/>
        <v>#REF!</v>
      </c>
      <c r="S99" s="5" t="e">
        <f t="shared" si="20"/>
        <v>#REF!</v>
      </c>
      <c r="T99" s="5" t="e">
        <f t="shared" si="21"/>
        <v>#REF!</v>
      </c>
      <c r="U99" s="5" t="e">
        <f t="shared" si="27"/>
        <v>#REF!</v>
      </c>
      <c r="V99" s="5" t="e">
        <f t="shared" si="22"/>
        <v>#REF!</v>
      </c>
      <c r="W99" s="5" t="e">
        <f t="shared" si="14"/>
        <v>#REF!</v>
      </c>
    </row>
    <row r="100" spans="2:23" x14ac:dyDescent="0.25">
      <c r="B100" s="4"/>
      <c r="D100" s="4"/>
      <c r="F100" s="2">
        <v>90</v>
      </c>
      <c r="G100" s="14" t="e">
        <f t="shared" si="23"/>
        <v>#REF!</v>
      </c>
      <c r="H100" s="14" t="e">
        <f t="shared" si="15"/>
        <v>#REF!</v>
      </c>
      <c r="I100" s="9" t="e">
        <f t="shared" si="24"/>
        <v>#REF!</v>
      </c>
      <c r="J100" s="9" t="e">
        <f t="shared" si="16"/>
        <v>#REF!</v>
      </c>
      <c r="K100" s="14" t="e">
        <f t="shared" si="17"/>
        <v>#REF!</v>
      </c>
      <c r="L100" s="9" t="e">
        <f>VLOOKUP(YEAR(G100),Справочники!$C$3:$I$33,7,FALSE)</f>
        <v>#REF!</v>
      </c>
      <c r="M100" s="5" t="e">
        <f>VLOOKUP(YEAR(G100),Справочники!$C$3:$F$33,4,FALSE)</f>
        <v>#REF!</v>
      </c>
      <c r="N100" s="5" t="e">
        <f t="shared" si="18"/>
        <v>#REF!</v>
      </c>
      <c r="O100" s="5" t="e">
        <f t="shared" si="25"/>
        <v>#REF!</v>
      </c>
      <c r="P100" s="5" t="e">
        <f t="shared" si="25"/>
        <v>#REF!</v>
      </c>
      <c r="Q100" s="5" t="e">
        <f t="shared" si="26"/>
        <v>#REF!</v>
      </c>
      <c r="R100" s="5" t="e">
        <f t="shared" si="19"/>
        <v>#REF!</v>
      </c>
      <c r="S100" s="5" t="e">
        <f t="shared" si="20"/>
        <v>#REF!</v>
      </c>
      <c r="T100" s="5" t="e">
        <f t="shared" si="21"/>
        <v>#REF!</v>
      </c>
      <c r="U100" s="5" t="e">
        <f t="shared" si="27"/>
        <v>#REF!</v>
      </c>
      <c r="V100" s="5" t="e">
        <f t="shared" si="22"/>
        <v>#REF!</v>
      </c>
      <c r="W100" s="5" t="e">
        <f t="shared" si="14"/>
        <v>#REF!</v>
      </c>
    </row>
    <row r="101" spans="2:23" x14ac:dyDescent="0.25">
      <c r="B101" s="4"/>
      <c r="D101" s="4"/>
      <c r="F101" s="2">
        <v>91</v>
      </c>
      <c r="G101" s="14" t="e">
        <f t="shared" si="23"/>
        <v>#REF!</v>
      </c>
      <c r="H101" s="14" t="e">
        <f t="shared" si="15"/>
        <v>#REF!</v>
      </c>
      <c r="I101" s="9" t="e">
        <f t="shared" si="24"/>
        <v>#REF!</v>
      </c>
      <c r="J101" s="9" t="e">
        <f t="shared" si="16"/>
        <v>#REF!</v>
      </c>
      <c r="K101" s="14" t="e">
        <f t="shared" si="17"/>
        <v>#REF!</v>
      </c>
      <c r="L101" s="9" t="e">
        <f>VLOOKUP(YEAR(G101),Справочники!$C$3:$I$33,7,FALSE)</f>
        <v>#REF!</v>
      </c>
      <c r="M101" s="5" t="e">
        <f>VLOOKUP(YEAR(G101),Справочники!$C$3:$F$33,4,FALSE)</f>
        <v>#REF!</v>
      </c>
      <c r="N101" s="5" t="e">
        <f t="shared" si="18"/>
        <v>#REF!</v>
      </c>
      <c r="O101" s="5" t="e">
        <f t="shared" si="25"/>
        <v>#REF!</v>
      </c>
      <c r="P101" s="5" t="e">
        <f t="shared" si="25"/>
        <v>#REF!</v>
      </c>
      <c r="Q101" s="5" t="e">
        <f t="shared" si="26"/>
        <v>#REF!</v>
      </c>
      <c r="R101" s="5" t="e">
        <f t="shared" si="19"/>
        <v>#REF!</v>
      </c>
      <c r="S101" s="5" t="e">
        <f t="shared" si="20"/>
        <v>#REF!</v>
      </c>
      <c r="T101" s="5" t="e">
        <f t="shared" si="21"/>
        <v>#REF!</v>
      </c>
      <c r="U101" s="5" t="e">
        <f t="shared" si="27"/>
        <v>#REF!</v>
      </c>
      <c r="V101" s="5" t="e">
        <f t="shared" si="22"/>
        <v>#REF!</v>
      </c>
      <c r="W101" s="5" t="e">
        <f t="shared" si="14"/>
        <v>#REF!</v>
      </c>
    </row>
    <row r="102" spans="2:23" x14ac:dyDescent="0.25">
      <c r="B102" s="4"/>
      <c r="D102" s="4"/>
      <c r="F102" s="2">
        <v>92</v>
      </c>
      <c r="G102" s="14" t="e">
        <f t="shared" si="23"/>
        <v>#REF!</v>
      </c>
      <c r="H102" s="14" t="e">
        <f t="shared" si="15"/>
        <v>#REF!</v>
      </c>
      <c r="I102" s="9" t="e">
        <f t="shared" si="24"/>
        <v>#REF!</v>
      </c>
      <c r="J102" s="9" t="e">
        <f t="shared" si="16"/>
        <v>#REF!</v>
      </c>
      <c r="K102" s="14" t="e">
        <f t="shared" si="17"/>
        <v>#REF!</v>
      </c>
      <c r="L102" s="9" t="e">
        <f>VLOOKUP(YEAR(G102),Справочники!$C$3:$I$33,7,FALSE)</f>
        <v>#REF!</v>
      </c>
      <c r="M102" s="5" t="e">
        <f>VLOOKUP(YEAR(G102),Справочники!$C$3:$F$33,4,FALSE)</f>
        <v>#REF!</v>
      </c>
      <c r="N102" s="5" t="e">
        <f t="shared" si="18"/>
        <v>#REF!</v>
      </c>
      <c r="O102" s="5" t="e">
        <f t="shared" si="25"/>
        <v>#REF!</v>
      </c>
      <c r="P102" s="5" t="e">
        <f t="shared" si="25"/>
        <v>#REF!</v>
      </c>
      <c r="Q102" s="5" t="e">
        <f t="shared" si="26"/>
        <v>#REF!</v>
      </c>
      <c r="R102" s="5" t="e">
        <f t="shared" si="19"/>
        <v>#REF!</v>
      </c>
      <c r="S102" s="5" t="e">
        <f t="shared" si="20"/>
        <v>#REF!</v>
      </c>
      <c r="T102" s="5" t="e">
        <f t="shared" si="21"/>
        <v>#REF!</v>
      </c>
      <c r="U102" s="5" t="e">
        <f t="shared" si="27"/>
        <v>#REF!</v>
      </c>
      <c r="V102" s="5" t="e">
        <f t="shared" si="22"/>
        <v>#REF!</v>
      </c>
      <c r="W102" s="5" t="e">
        <f t="shared" si="14"/>
        <v>#REF!</v>
      </c>
    </row>
    <row r="103" spans="2:23" x14ac:dyDescent="0.25">
      <c r="B103" s="4"/>
      <c r="D103" s="4"/>
      <c r="F103" s="2">
        <v>93</v>
      </c>
      <c r="G103" s="14" t="e">
        <f t="shared" si="23"/>
        <v>#REF!</v>
      </c>
      <c r="H103" s="14" t="e">
        <f t="shared" si="15"/>
        <v>#REF!</v>
      </c>
      <c r="I103" s="9" t="e">
        <f t="shared" si="24"/>
        <v>#REF!</v>
      </c>
      <c r="J103" s="9" t="e">
        <f t="shared" si="16"/>
        <v>#REF!</v>
      </c>
      <c r="K103" s="14" t="e">
        <f t="shared" si="17"/>
        <v>#REF!</v>
      </c>
      <c r="L103" s="9" t="e">
        <f>VLOOKUP(YEAR(G103),Справочники!$C$3:$I$33,7,FALSE)</f>
        <v>#REF!</v>
      </c>
      <c r="M103" s="5" t="e">
        <f>VLOOKUP(YEAR(G103),Справочники!$C$3:$F$33,4,FALSE)</f>
        <v>#REF!</v>
      </c>
      <c r="N103" s="5" t="e">
        <f t="shared" si="18"/>
        <v>#REF!</v>
      </c>
      <c r="O103" s="5" t="e">
        <f t="shared" si="25"/>
        <v>#REF!</v>
      </c>
      <c r="P103" s="5" t="e">
        <f t="shared" si="25"/>
        <v>#REF!</v>
      </c>
      <c r="Q103" s="5" t="e">
        <f t="shared" si="26"/>
        <v>#REF!</v>
      </c>
      <c r="R103" s="5" t="e">
        <f t="shared" si="19"/>
        <v>#REF!</v>
      </c>
      <c r="S103" s="5" t="e">
        <f t="shared" si="20"/>
        <v>#REF!</v>
      </c>
      <c r="T103" s="5" t="e">
        <f t="shared" si="21"/>
        <v>#REF!</v>
      </c>
      <c r="U103" s="5" t="e">
        <f t="shared" si="27"/>
        <v>#REF!</v>
      </c>
      <c r="V103" s="5" t="e">
        <f t="shared" si="22"/>
        <v>#REF!</v>
      </c>
      <c r="W103" s="5" t="e">
        <f t="shared" si="14"/>
        <v>#REF!</v>
      </c>
    </row>
    <row r="104" spans="2:23" x14ac:dyDescent="0.25">
      <c r="B104" s="4"/>
      <c r="D104" s="4"/>
      <c r="F104" s="2">
        <v>94</v>
      </c>
      <c r="G104" s="14" t="e">
        <f t="shared" si="23"/>
        <v>#REF!</v>
      </c>
      <c r="H104" s="14" t="e">
        <f t="shared" si="15"/>
        <v>#REF!</v>
      </c>
      <c r="I104" s="9" t="e">
        <f t="shared" si="24"/>
        <v>#REF!</v>
      </c>
      <c r="J104" s="9" t="e">
        <f t="shared" si="16"/>
        <v>#REF!</v>
      </c>
      <c r="K104" s="14" t="e">
        <f t="shared" si="17"/>
        <v>#REF!</v>
      </c>
      <c r="L104" s="9" t="e">
        <f>VLOOKUP(YEAR(G104),Справочники!$C$3:$I$33,7,FALSE)</f>
        <v>#REF!</v>
      </c>
      <c r="M104" s="5" t="e">
        <f>VLOOKUP(YEAR(G104),Справочники!$C$3:$F$33,4,FALSE)</f>
        <v>#REF!</v>
      </c>
      <c r="N104" s="5" t="e">
        <f t="shared" si="18"/>
        <v>#REF!</v>
      </c>
      <c r="O104" s="5" t="e">
        <f t="shared" si="25"/>
        <v>#REF!</v>
      </c>
      <c r="P104" s="5" t="e">
        <f t="shared" si="25"/>
        <v>#REF!</v>
      </c>
      <c r="Q104" s="5" t="e">
        <f t="shared" si="26"/>
        <v>#REF!</v>
      </c>
      <c r="R104" s="5" t="e">
        <f t="shared" si="19"/>
        <v>#REF!</v>
      </c>
      <c r="S104" s="5" t="e">
        <f t="shared" si="20"/>
        <v>#REF!</v>
      </c>
      <c r="T104" s="5" t="e">
        <f t="shared" si="21"/>
        <v>#REF!</v>
      </c>
      <c r="U104" s="5" t="e">
        <f t="shared" si="27"/>
        <v>#REF!</v>
      </c>
      <c r="V104" s="5" t="e">
        <f t="shared" si="22"/>
        <v>#REF!</v>
      </c>
      <c r="W104" s="5" t="e">
        <f t="shared" si="14"/>
        <v>#REF!</v>
      </c>
    </row>
    <row r="105" spans="2:23" x14ac:dyDescent="0.25">
      <c r="B105" s="4"/>
      <c r="D105" s="4"/>
      <c r="F105" s="2">
        <v>95</v>
      </c>
      <c r="G105" s="14" t="e">
        <f t="shared" si="23"/>
        <v>#REF!</v>
      </c>
      <c r="H105" s="14" t="e">
        <f t="shared" si="15"/>
        <v>#REF!</v>
      </c>
      <c r="I105" s="9" t="e">
        <f t="shared" si="24"/>
        <v>#REF!</v>
      </c>
      <c r="J105" s="9" t="e">
        <f t="shared" si="16"/>
        <v>#REF!</v>
      </c>
      <c r="K105" s="14" t="e">
        <f t="shared" si="17"/>
        <v>#REF!</v>
      </c>
      <c r="L105" s="9" t="e">
        <f>VLOOKUP(YEAR(G105),Справочники!$C$3:$I$33,7,FALSE)</f>
        <v>#REF!</v>
      </c>
      <c r="M105" s="5" t="e">
        <f>VLOOKUP(YEAR(G105),Справочники!$C$3:$F$33,4,FALSE)</f>
        <v>#REF!</v>
      </c>
      <c r="N105" s="5" t="e">
        <f t="shared" si="18"/>
        <v>#REF!</v>
      </c>
      <c r="O105" s="5" t="e">
        <f t="shared" si="25"/>
        <v>#REF!</v>
      </c>
      <c r="P105" s="5" t="e">
        <f t="shared" si="25"/>
        <v>#REF!</v>
      </c>
      <c r="Q105" s="5" t="e">
        <f t="shared" si="26"/>
        <v>#REF!</v>
      </c>
      <c r="R105" s="5" t="e">
        <f t="shared" si="19"/>
        <v>#REF!</v>
      </c>
      <c r="S105" s="5" t="e">
        <f t="shared" si="20"/>
        <v>#REF!</v>
      </c>
      <c r="T105" s="5" t="e">
        <f t="shared" si="21"/>
        <v>#REF!</v>
      </c>
      <c r="U105" s="5" t="e">
        <f t="shared" si="27"/>
        <v>#REF!</v>
      </c>
      <c r="V105" s="5" t="e">
        <f t="shared" si="22"/>
        <v>#REF!</v>
      </c>
      <c r="W105" s="5" t="e">
        <f t="shared" si="14"/>
        <v>#REF!</v>
      </c>
    </row>
    <row r="106" spans="2:23" x14ac:dyDescent="0.25">
      <c r="B106" s="4"/>
      <c r="D106" s="4"/>
      <c r="F106" s="2">
        <v>96</v>
      </c>
      <c r="G106" s="14" t="e">
        <f t="shared" si="23"/>
        <v>#REF!</v>
      </c>
      <c r="H106" s="14" t="e">
        <f t="shared" si="15"/>
        <v>#REF!</v>
      </c>
      <c r="I106" s="9" t="e">
        <f t="shared" si="24"/>
        <v>#REF!</v>
      </c>
      <c r="J106" s="9" t="e">
        <f t="shared" si="16"/>
        <v>#REF!</v>
      </c>
      <c r="K106" s="14" t="e">
        <f t="shared" si="17"/>
        <v>#REF!</v>
      </c>
      <c r="L106" s="9" t="e">
        <f>VLOOKUP(YEAR(G106),Справочники!$C$3:$I$33,7,FALSE)</f>
        <v>#REF!</v>
      </c>
      <c r="M106" s="5" t="e">
        <f>VLOOKUP(YEAR(G106),Справочники!$C$3:$F$33,4,FALSE)</f>
        <v>#REF!</v>
      </c>
      <c r="N106" s="5" t="e">
        <f t="shared" si="18"/>
        <v>#REF!</v>
      </c>
      <c r="O106" s="5" t="e">
        <f t="shared" si="25"/>
        <v>#REF!</v>
      </c>
      <c r="P106" s="5" t="e">
        <f t="shared" si="25"/>
        <v>#REF!</v>
      </c>
      <c r="Q106" s="5" t="e">
        <f t="shared" si="26"/>
        <v>#REF!</v>
      </c>
      <c r="R106" s="5" t="e">
        <f t="shared" si="19"/>
        <v>#REF!</v>
      </c>
      <c r="S106" s="5" t="e">
        <f t="shared" si="20"/>
        <v>#REF!</v>
      </c>
      <c r="T106" s="5" t="e">
        <f t="shared" si="21"/>
        <v>#REF!</v>
      </c>
      <c r="U106" s="5" t="e">
        <f t="shared" si="27"/>
        <v>#REF!</v>
      </c>
      <c r="V106" s="5" t="e">
        <f t="shared" si="22"/>
        <v>#REF!</v>
      </c>
      <c r="W106" s="5" t="e">
        <f t="shared" si="14"/>
        <v>#REF!</v>
      </c>
    </row>
    <row r="107" spans="2:23" x14ac:dyDescent="0.25">
      <c r="B107" s="4"/>
      <c r="D107" s="4"/>
      <c r="F107" s="2">
        <v>97</v>
      </c>
      <c r="G107" s="14" t="e">
        <f t="shared" si="23"/>
        <v>#REF!</v>
      </c>
      <c r="H107" s="14" t="e">
        <f t="shared" si="15"/>
        <v>#REF!</v>
      </c>
      <c r="I107" s="9" t="e">
        <f t="shared" si="24"/>
        <v>#REF!</v>
      </c>
      <c r="J107" s="9" t="e">
        <f t="shared" si="16"/>
        <v>#REF!</v>
      </c>
      <c r="K107" s="14" t="e">
        <f t="shared" si="17"/>
        <v>#REF!</v>
      </c>
      <c r="L107" s="9" t="e">
        <f>VLOOKUP(YEAR(G107),Справочники!$C$3:$I$33,7,FALSE)</f>
        <v>#REF!</v>
      </c>
      <c r="M107" s="5" t="e">
        <f>VLOOKUP(YEAR(G107),Справочники!$C$3:$F$33,4,FALSE)</f>
        <v>#REF!</v>
      </c>
      <c r="N107" s="5" t="e">
        <f t="shared" si="18"/>
        <v>#REF!</v>
      </c>
      <c r="O107" s="5" t="e">
        <f t="shared" si="25"/>
        <v>#REF!</v>
      </c>
      <c r="P107" s="5" t="e">
        <f t="shared" si="25"/>
        <v>#REF!</v>
      </c>
      <c r="Q107" s="5" t="e">
        <f t="shared" si="26"/>
        <v>#REF!</v>
      </c>
      <c r="R107" s="5" t="e">
        <f t="shared" si="19"/>
        <v>#REF!</v>
      </c>
      <c r="S107" s="5" t="e">
        <f t="shared" si="20"/>
        <v>#REF!</v>
      </c>
      <c r="T107" s="5" t="e">
        <f t="shared" si="21"/>
        <v>#REF!</v>
      </c>
      <c r="U107" s="5" t="e">
        <f t="shared" si="27"/>
        <v>#REF!</v>
      </c>
      <c r="V107" s="5" t="e">
        <f t="shared" si="22"/>
        <v>#REF!</v>
      </c>
      <c r="W107" s="5" t="e">
        <f t="shared" si="14"/>
        <v>#REF!</v>
      </c>
    </row>
    <row r="108" spans="2:23" x14ac:dyDescent="0.25">
      <c r="B108" s="4"/>
      <c r="D108" s="4"/>
      <c r="F108" s="2">
        <v>98</v>
      </c>
      <c r="G108" s="14" t="e">
        <f t="shared" si="23"/>
        <v>#REF!</v>
      </c>
      <c r="H108" s="14" t="e">
        <f t="shared" si="15"/>
        <v>#REF!</v>
      </c>
      <c r="I108" s="9" t="e">
        <f t="shared" si="24"/>
        <v>#REF!</v>
      </c>
      <c r="J108" s="9" t="e">
        <f t="shared" si="16"/>
        <v>#REF!</v>
      </c>
      <c r="K108" s="14" t="e">
        <f t="shared" si="17"/>
        <v>#REF!</v>
      </c>
      <c r="L108" s="9" t="e">
        <f>VLOOKUP(YEAR(G108),Справочники!$C$3:$I$33,7,FALSE)</f>
        <v>#REF!</v>
      </c>
      <c r="M108" s="5" t="e">
        <f>VLOOKUP(YEAR(G108),Справочники!$C$3:$F$33,4,FALSE)</f>
        <v>#REF!</v>
      </c>
      <c r="N108" s="5" t="e">
        <f t="shared" si="18"/>
        <v>#REF!</v>
      </c>
      <c r="O108" s="5" t="e">
        <f t="shared" si="25"/>
        <v>#REF!</v>
      </c>
      <c r="P108" s="5" t="e">
        <f t="shared" si="25"/>
        <v>#REF!</v>
      </c>
      <c r="Q108" s="5" t="e">
        <f t="shared" si="26"/>
        <v>#REF!</v>
      </c>
      <c r="R108" s="5" t="e">
        <f t="shared" si="19"/>
        <v>#REF!</v>
      </c>
      <c r="S108" s="5" t="e">
        <f t="shared" si="20"/>
        <v>#REF!</v>
      </c>
      <c r="T108" s="5" t="e">
        <f t="shared" si="21"/>
        <v>#REF!</v>
      </c>
      <c r="U108" s="5" t="e">
        <f t="shared" si="27"/>
        <v>#REF!</v>
      </c>
      <c r="V108" s="5" t="e">
        <f t="shared" si="22"/>
        <v>#REF!</v>
      </c>
      <c r="W108" s="5" t="e">
        <f t="shared" si="14"/>
        <v>#REF!</v>
      </c>
    </row>
    <row r="109" spans="2:23" x14ac:dyDescent="0.25">
      <c r="B109" s="4"/>
      <c r="D109" s="4"/>
      <c r="F109" s="2">
        <v>99</v>
      </c>
      <c r="G109" s="14" t="e">
        <f t="shared" si="23"/>
        <v>#REF!</v>
      </c>
      <c r="H109" s="14" t="e">
        <f t="shared" si="15"/>
        <v>#REF!</v>
      </c>
      <c r="I109" s="9" t="e">
        <f t="shared" si="24"/>
        <v>#REF!</v>
      </c>
      <c r="J109" s="9" t="e">
        <f t="shared" si="16"/>
        <v>#REF!</v>
      </c>
      <c r="K109" s="14" t="e">
        <f t="shared" si="17"/>
        <v>#REF!</v>
      </c>
      <c r="L109" s="9" t="e">
        <f>VLOOKUP(YEAR(G109),Справочники!$C$3:$I$33,7,FALSE)</f>
        <v>#REF!</v>
      </c>
      <c r="M109" s="5" t="e">
        <f>VLOOKUP(YEAR(G109),Справочники!$C$3:$F$33,4,FALSE)</f>
        <v>#REF!</v>
      </c>
      <c r="N109" s="5" t="e">
        <f t="shared" si="18"/>
        <v>#REF!</v>
      </c>
      <c r="O109" s="5" t="e">
        <f t="shared" si="25"/>
        <v>#REF!</v>
      </c>
      <c r="P109" s="5" t="e">
        <f t="shared" si="25"/>
        <v>#REF!</v>
      </c>
      <c r="Q109" s="5" t="e">
        <f t="shared" si="26"/>
        <v>#REF!</v>
      </c>
      <c r="R109" s="5" t="e">
        <f t="shared" si="19"/>
        <v>#REF!</v>
      </c>
      <c r="S109" s="5" t="e">
        <f t="shared" si="20"/>
        <v>#REF!</v>
      </c>
      <c r="T109" s="5" t="e">
        <f t="shared" si="21"/>
        <v>#REF!</v>
      </c>
      <c r="U109" s="5" t="e">
        <f t="shared" si="27"/>
        <v>#REF!</v>
      </c>
      <c r="V109" s="5" t="e">
        <f t="shared" si="22"/>
        <v>#REF!</v>
      </c>
      <c r="W109" s="5" t="e">
        <f t="shared" si="14"/>
        <v>#REF!</v>
      </c>
    </row>
    <row r="110" spans="2:23" x14ac:dyDescent="0.25">
      <c r="B110" s="4"/>
      <c r="D110" s="4"/>
      <c r="F110" s="2">
        <v>100</v>
      </c>
      <c r="G110" s="14" t="e">
        <f t="shared" si="23"/>
        <v>#REF!</v>
      </c>
      <c r="H110" s="14" t="e">
        <f t="shared" si="15"/>
        <v>#REF!</v>
      </c>
      <c r="I110" s="9" t="e">
        <f t="shared" si="24"/>
        <v>#REF!</v>
      </c>
      <c r="J110" s="9" t="e">
        <f t="shared" si="16"/>
        <v>#REF!</v>
      </c>
      <c r="K110" s="14" t="e">
        <f t="shared" si="17"/>
        <v>#REF!</v>
      </c>
      <c r="L110" s="9" t="e">
        <f>VLOOKUP(YEAR(G110),Справочники!$C$3:$I$33,7,FALSE)</f>
        <v>#REF!</v>
      </c>
      <c r="M110" s="5" t="e">
        <f>VLOOKUP(YEAR(G110),Справочники!$C$3:$F$33,4,FALSE)</f>
        <v>#REF!</v>
      </c>
      <c r="N110" s="5" t="e">
        <f t="shared" si="18"/>
        <v>#REF!</v>
      </c>
      <c r="O110" s="5" t="e">
        <f t="shared" si="25"/>
        <v>#REF!</v>
      </c>
      <c r="P110" s="5" t="e">
        <f t="shared" si="25"/>
        <v>#REF!</v>
      </c>
      <c r="Q110" s="5" t="e">
        <f t="shared" si="26"/>
        <v>#REF!</v>
      </c>
      <c r="R110" s="5" t="e">
        <f t="shared" si="19"/>
        <v>#REF!</v>
      </c>
      <c r="S110" s="5" t="e">
        <f t="shared" si="20"/>
        <v>#REF!</v>
      </c>
      <c r="T110" s="5" t="e">
        <f t="shared" si="21"/>
        <v>#REF!</v>
      </c>
      <c r="U110" s="5" t="e">
        <f t="shared" si="27"/>
        <v>#REF!</v>
      </c>
      <c r="V110" s="5" t="e">
        <f t="shared" si="22"/>
        <v>#REF!</v>
      </c>
      <c r="W110" s="5" t="e">
        <f t="shared" si="14"/>
        <v>#REF!</v>
      </c>
    </row>
    <row r="111" spans="2:23" x14ac:dyDescent="0.25">
      <c r="B111" s="4"/>
      <c r="D111" s="4"/>
      <c r="F111" s="2">
        <v>101</v>
      </c>
      <c r="G111" s="14" t="e">
        <f t="shared" si="23"/>
        <v>#REF!</v>
      </c>
      <c r="H111" s="14" t="e">
        <f t="shared" si="15"/>
        <v>#REF!</v>
      </c>
      <c r="I111" s="9" t="e">
        <f t="shared" si="24"/>
        <v>#REF!</v>
      </c>
      <c r="J111" s="9" t="e">
        <f t="shared" si="16"/>
        <v>#REF!</v>
      </c>
      <c r="K111" s="14" t="e">
        <f t="shared" si="17"/>
        <v>#REF!</v>
      </c>
      <c r="L111" s="9" t="e">
        <f>VLOOKUP(YEAR(G111),Справочники!$C$3:$I$33,7,FALSE)</f>
        <v>#REF!</v>
      </c>
      <c r="M111" s="5" t="e">
        <f>VLOOKUP(YEAR(G111),Справочники!$C$3:$F$33,4,FALSE)</f>
        <v>#REF!</v>
      </c>
      <c r="N111" s="5" t="e">
        <f t="shared" si="18"/>
        <v>#REF!</v>
      </c>
      <c r="O111" s="5" t="e">
        <f t="shared" si="25"/>
        <v>#REF!</v>
      </c>
      <c r="P111" s="5" t="e">
        <f t="shared" si="25"/>
        <v>#REF!</v>
      </c>
      <c r="Q111" s="5" t="e">
        <f t="shared" si="26"/>
        <v>#REF!</v>
      </c>
      <c r="R111" s="5" t="e">
        <f t="shared" si="19"/>
        <v>#REF!</v>
      </c>
      <c r="S111" s="5" t="e">
        <f t="shared" si="20"/>
        <v>#REF!</v>
      </c>
      <c r="T111" s="5" t="e">
        <f t="shared" si="21"/>
        <v>#REF!</v>
      </c>
      <c r="U111" s="5" t="e">
        <f t="shared" si="27"/>
        <v>#REF!</v>
      </c>
      <c r="V111" s="5" t="e">
        <f t="shared" si="22"/>
        <v>#REF!</v>
      </c>
      <c r="W111" s="5" t="e">
        <f t="shared" si="14"/>
        <v>#REF!</v>
      </c>
    </row>
    <row r="112" spans="2:23" x14ac:dyDescent="0.25">
      <c r="B112" s="4"/>
      <c r="D112" s="4"/>
      <c r="F112" s="2">
        <v>102</v>
      </c>
      <c r="G112" s="14" t="e">
        <f t="shared" si="23"/>
        <v>#REF!</v>
      </c>
      <c r="H112" s="14" t="e">
        <f t="shared" si="15"/>
        <v>#REF!</v>
      </c>
      <c r="I112" s="9" t="e">
        <f t="shared" si="24"/>
        <v>#REF!</v>
      </c>
      <c r="J112" s="9" t="e">
        <f t="shared" si="16"/>
        <v>#REF!</v>
      </c>
      <c r="K112" s="14" t="e">
        <f t="shared" si="17"/>
        <v>#REF!</v>
      </c>
      <c r="L112" s="9" t="e">
        <f>VLOOKUP(YEAR(G112),Справочники!$C$3:$I$33,7,FALSE)</f>
        <v>#REF!</v>
      </c>
      <c r="M112" s="5" t="e">
        <f>VLOOKUP(YEAR(G112),Справочники!$C$3:$F$33,4,FALSE)</f>
        <v>#REF!</v>
      </c>
      <c r="N112" s="5" t="e">
        <f t="shared" si="18"/>
        <v>#REF!</v>
      </c>
      <c r="O112" s="5" t="e">
        <f t="shared" si="25"/>
        <v>#REF!</v>
      </c>
      <c r="P112" s="5" t="e">
        <f t="shared" si="25"/>
        <v>#REF!</v>
      </c>
      <c r="Q112" s="5" t="e">
        <f t="shared" si="26"/>
        <v>#REF!</v>
      </c>
      <c r="R112" s="5" t="e">
        <f t="shared" si="19"/>
        <v>#REF!</v>
      </c>
      <c r="S112" s="5" t="e">
        <f t="shared" si="20"/>
        <v>#REF!</v>
      </c>
      <c r="T112" s="5" t="e">
        <f t="shared" si="21"/>
        <v>#REF!</v>
      </c>
      <c r="U112" s="5" t="e">
        <f t="shared" si="27"/>
        <v>#REF!</v>
      </c>
      <c r="V112" s="5" t="e">
        <f t="shared" si="22"/>
        <v>#REF!</v>
      </c>
      <c r="W112" s="5" t="e">
        <f t="shared" si="14"/>
        <v>#REF!</v>
      </c>
    </row>
    <row r="113" spans="2:23" x14ac:dyDescent="0.25">
      <c r="B113" s="4"/>
      <c r="D113" s="4"/>
      <c r="F113" s="2">
        <v>103</v>
      </c>
      <c r="G113" s="14" t="e">
        <f t="shared" si="23"/>
        <v>#REF!</v>
      </c>
      <c r="H113" s="14" t="e">
        <f t="shared" si="15"/>
        <v>#REF!</v>
      </c>
      <c r="I113" s="9" t="e">
        <f t="shared" si="24"/>
        <v>#REF!</v>
      </c>
      <c r="J113" s="9" t="e">
        <f t="shared" si="16"/>
        <v>#REF!</v>
      </c>
      <c r="K113" s="14" t="e">
        <f t="shared" si="17"/>
        <v>#REF!</v>
      </c>
      <c r="L113" s="9" t="e">
        <f>VLOOKUP(YEAR(G113),Справочники!$C$3:$I$33,7,FALSE)</f>
        <v>#REF!</v>
      </c>
      <c r="M113" s="5" t="e">
        <f>VLOOKUP(YEAR(G113),Справочники!$C$3:$F$33,4,FALSE)</f>
        <v>#REF!</v>
      </c>
      <c r="N113" s="5" t="e">
        <f t="shared" si="18"/>
        <v>#REF!</v>
      </c>
      <c r="O113" s="5" t="e">
        <f t="shared" si="25"/>
        <v>#REF!</v>
      </c>
      <c r="P113" s="5" t="e">
        <f t="shared" si="25"/>
        <v>#REF!</v>
      </c>
      <c r="Q113" s="5" t="e">
        <f t="shared" si="26"/>
        <v>#REF!</v>
      </c>
      <c r="R113" s="5" t="e">
        <f t="shared" si="19"/>
        <v>#REF!</v>
      </c>
      <c r="S113" s="5" t="e">
        <f t="shared" si="20"/>
        <v>#REF!</v>
      </c>
      <c r="T113" s="5" t="e">
        <f t="shared" si="21"/>
        <v>#REF!</v>
      </c>
      <c r="U113" s="5" t="e">
        <f t="shared" si="27"/>
        <v>#REF!</v>
      </c>
      <c r="V113" s="5" t="e">
        <f t="shared" si="22"/>
        <v>#REF!</v>
      </c>
      <c r="W113" s="5" t="e">
        <f t="shared" si="14"/>
        <v>#REF!</v>
      </c>
    </row>
    <row r="114" spans="2:23" x14ac:dyDescent="0.25">
      <c r="B114" s="4"/>
      <c r="D114" s="4"/>
      <c r="F114" s="2">
        <v>104</v>
      </c>
      <c r="G114" s="14" t="e">
        <f t="shared" si="23"/>
        <v>#REF!</v>
      </c>
      <c r="H114" s="14" t="e">
        <f t="shared" si="15"/>
        <v>#REF!</v>
      </c>
      <c r="I114" s="9" t="e">
        <f t="shared" si="24"/>
        <v>#REF!</v>
      </c>
      <c r="J114" s="9" t="e">
        <f t="shared" si="16"/>
        <v>#REF!</v>
      </c>
      <c r="K114" s="14" t="e">
        <f t="shared" si="17"/>
        <v>#REF!</v>
      </c>
      <c r="L114" s="9" t="e">
        <f>VLOOKUP(YEAR(G114),Справочники!$C$3:$I$33,7,FALSE)</f>
        <v>#REF!</v>
      </c>
      <c r="M114" s="5" t="e">
        <f>VLOOKUP(YEAR(G114),Справочники!$C$3:$F$33,4,FALSE)</f>
        <v>#REF!</v>
      </c>
      <c r="N114" s="5" t="e">
        <f t="shared" si="18"/>
        <v>#REF!</v>
      </c>
      <c r="O114" s="5" t="e">
        <f t="shared" si="25"/>
        <v>#REF!</v>
      </c>
      <c r="P114" s="5" t="e">
        <f t="shared" si="25"/>
        <v>#REF!</v>
      </c>
      <c r="Q114" s="5" t="e">
        <f t="shared" si="26"/>
        <v>#REF!</v>
      </c>
      <c r="R114" s="5" t="e">
        <f t="shared" si="19"/>
        <v>#REF!</v>
      </c>
      <c r="S114" s="5" t="e">
        <f t="shared" si="20"/>
        <v>#REF!</v>
      </c>
      <c r="T114" s="5" t="e">
        <f t="shared" si="21"/>
        <v>#REF!</v>
      </c>
      <c r="U114" s="5" t="e">
        <f t="shared" si="27"/>
        <v>#REF!</v>
      </c>
      <c r="V114" s="5" t="e">
        <f t="shared" si="22"/>
        <v>#REF!</v>
      </c>
      <c r="W114" s="5" t="e">
        <f t="shared" si="14"/>
        <v>#REF!</v>
      </c>
    </row>
    <row r="115" spans="2:23" x14ac:dyDescent="0.25">
      <c r="B115" s="4"/>
      <c r="D115" s="4"/>
      <c r="F115" s="2">
        <v>105</v>
      </c>
      <c r="G115" s="14" t="e">
        <f t="shared" si="23"/>
        <v>#REF!</v>
      </c>
      <c r="H115" s="14" t="e">
        <f t="shared" si="15"/>
        <v>#REF!</v>
      </c>
      <c r="I115" s="9" t="e">
        <f t="shared" si="24"/>
        <v>#REF!</v>
      </c>
      <c r="J115" s="9" t="e">
        <f t="shared" si="16"/>
        <v>#REF!</v>
      </c>
      <c r="K115" s="14" t="e">
        <f t="shared" si="17"/>
        <v>#REF!</v>
      </c>
      <c r="L115" s="9" t="e">
        <f>VLOOKUP(YEAR(G115),Справочники!$C$3:$I$33,7,FALSE)</f>
        <v>#REF!</v>
      </c>
      <c r="M115" s="5" t="e">
        <f>VLOOKUP(YEAR(G115),Справочники!$C$3:$F$33,4,FALSE)</f>
        <v>#REF!</v>
      </c>
      <c r="N115" s="5" t="e">
        <f t="shared" si="18"/>
        <v>#REF!</v>
      </c>
      <c r="O115" s="5" t="e">
        <f t="shared" si="25"/>
        <v>#REF!</v>
      </c>
      <c r="P115" s="5" t="e">
        <f t="shared" si="25"/>
        <v>#REF!</v>
      </c>
      <c r="Q115" s="5" t="e">
        <f t="shared" si="26"/>
        <v>#REF!</v>
      </c>
      <c r="R115" s="5" t="e">
        <f t="shared" si="19"/>
        <v>#REF!</v>
      </c>
      <c r="S115" s="5" t="e">
        <f t="shared" si="20"/>
        <v>#REF!</v>
      </c>
      <c r="T115" s="5" t="e">
        <f t="shared" si="21"/>
        <v>#REF!</v>
      </c>
      <c r="U115" s="5" t="e">
        <f t="shared" si="27"/>
        <v>#REF!</v>
      </c>
      <c r="V115" s="5" t="e">
        <f t="shared" si="22"/>
        <v>#REF!</v>
      </c>
      <c r="W115" s="5" t="e">
        <f t="shared" si="14"/>
        <v>#REF!</v>
      </c>
    </row>
    <row r="116" spans="2:23" x14ac:dyDescent="0.25">
      <c r="B116" s="4"/>
      <c r="D116" s="4"/>
      <c r="F116" s="2">
        <v>106</v>
      </c>
      <c r="G116" s="14" t="e">
        <f t="shared" si="23"/>
        <v>#REF!</v>
      </c>
      <c r="H116" s="14" t="e">
        <f t="shared" si="15"/>
        <v>#REF!</v>
      </c>
      <c r="I116" s="9" t="e">
        <f t="shared" si="24"/>
        <v>#REF!</v>
      </c>
      <c r="J116" s="9" t="e">
        <f t="shared" si="16"/>
        <v>#REF!</v>
      </c>
      <c r="K116" s="14" t="e">
        <f t="shared" si="17"/>
        <v>#REF!</v>
      </c>
      <c r="L116" s="9" t="e">
        <f>VLOOKUP(YEAR(G116),Справочники!$C$3:$I$33,7,FALSE)</f>
        <v>#REF!</v>
      </c>
      <c r="M116" s="5" t="e">
        <f>VLOOKUP(YEAR(G116),Справочники!$C$3:$F$33,4,FALSE)</f>
        <v>#REF!</v>
      </c>
      <c r="N116" s="5" t="e">
        <f t="shared" si="18"/>
        <v>#REF!</v>
      </c>
      <c r="O116" s="5" t="e">
        <f t="shared" si="25"/>
        <v>#REF!</v>
      </c>
      <c r="P116" s="5" t="e">
        <f t="shared" si="25"/>
        <v>#REF!</v>
      </c>
      <c r="Q116" s="5" t="e">
        <f t="shared" si="26"/>
        <v>#REF!</v>
      </c>
      <c r="R116" s="5" t="e">
        <f t="shared" si="19"/>
        <v>#REF!</v>
      </c>
      <c r="S116" s="5" t="e">
        <f t="shared" si="20"/>
        <v>#REF!</v>
      </c>
      <c r="T116" s="5" t="e">
        <f t="shared" si="21"/>
        <v>#REF!</v>
      </c>
      <c r="U116" s="5" t="e">
        <f t="shared" si="27"/>
        <v>#REF!</v>
      </c>
      <c r="V116" s="5" t="e">
        <f t="shared" si="22"/>
        <v>#REF!</v>
      </c>
      <c r="W116" s="5" t="e">
        <f t="shared" si="14"/>
        <v>#REF!</v>
      </c>
    </row>
    <row r="117" spans="2:23" x14ac:dyDescent="0.25">
      <c r="B117" s="4"/>
      <c r="D117" s="4"/>
      <c r="F117" s="2">
        <v>107</v>
      </c>
      <c r="G117" s="14" t="e">
        <f t="shared" si="23"/>
        <v>#REF!</v>
      </c>
      <c r="H117" s="14" t="e">
        <f t="shared" si="15"/>
        <v>#REF!</v>
      </c>
      <c r="I117" s="9" t="e">
        <f t="shared" si="24"/>
        <v>#REF!</v>
      </c>
      <c r="J117" s="9" t="e">
        <f t="shared" si="16"/>
        <v>#REF!</v>
      </c>
      <c r="K117" s="14" t="e">
        <f t="shared" si="17"/>
        <v>#REF!</v>
      </c>
      <c r="L117" s="9" t="e">
        <f>VLOOKUP(YEAR(G117),Справочники!$C$3:$I$33,7,FALSE)</f>
        <v>#REF!</v>
      </c>
      <c r="M117" s="5" t="e">
        <f>VLOOKUP(YEAR(G117),Справочники!$C$3:$F$33,4,FALSE)</f>
        <v>#REF!</v>
      </c>
      <c r="N117" s="5" t="e">
        <f t="shared" si="18"/>
        <v>#REF!</v>
      </c>
      <c r="O117" s="5" t="e">
        <f t="shared" si="25"/>
        <v>#REF!</v>
      </c>
      <c r="P117" s="5" t="e">
        <f t="shared" si="25"/>
        <v>#REF!</v>
      </c>
      <c r="Q117" s="5" t="e">
        <f t="shared" si="26"/>
        <v>#REF!</v>
      </c>
      <c r="R117" s="5" t="e">
        <f t="shared" si="19"/>
        <v>#REF!</v>
      </c>
      <c r="S117" s="5" t="e">
        <f t="shared" si="20"/>
        <v>#REF!</v>
      </c>
      <c r="T117" s="5" t="e">
        <f t="shared" si="21"/>
        <v>#REF!</v>
      </c>
      <c r="U117" s="5" t="e">
        <f t="shared" si="27"/>
        <v>#REF!</v>
      </c>
      <c r="V117" s="5" t="e">
        <f t="shared" si="22"/>
        <v>#REF!</v>
      </c>
      <c r="W117" s="5" t="e">
        <f t="shared" si="14"/>
        <v>#REF!</v>
      </c>
    </row>
    <row r="118" spans="2:23" x14ac:dyDescent="0.25">
      <c r="B118" s="4"/>
      <c r="D118" s="4"/>
      <c r="F118" s="2">
        <v>108</v>
      </c>
      <c r="G118" s="14" t="e">
        <f t="shared" si="23"/>
        <v>#REF!</v>
      </c>
      <c r="H118" s="14" t="e">
        <f t="shared" si="15"/>
        <v>#REF!</v>
      </c>
      <c r="I118" s="9" t="e">
        <f t="shared" si="24"/>
        <v>#REF!</v>
      </c>
      <c r="J118" s="9" t="e">
        <f t="shared" si="16"/>
        <v>#REF!</v>
      </c>
      <c r="K118" s="14" t="e">
        <f t="shared" si="17"/>
        <v>#REF!</v>
      </c>
      <c r="L118" s="9" t="e">
        <f>VLOOKUP(YEAR(G118),Справочники!$C$3:$I$33,7,FALSE)</f>
        <v>#REF!</v>
      </c>
      <c r="M118" s="5" t="e">
        <f>VLOOKUP(YEAR(G118),Справочники!$C$3:$F$33,4,FALSE)</f>
        <v>#REF!</v>
      </c>
      <c r="N118" s="5" t="e">
        <f t="shared" si="18"/>
        <v>#REF!</v>
      </c>
      <c r="O118" s="5" t="e">
        <f t="shared" si="25"/>
        <v>#REF!</v>
      </c>
      <c r="P118" s="5" t="e">
        <f t="shared" si="25"/>
        <v>#REF!</v>
      </c>
      <c r="Q118" s="5" t="e">
        <f t="shared" si="26"/>
        <v>#REF!</v>
      </c>
      <c r="R118" s="5" t="e">
        <f t="shared" si="19"/>
        <v>#REF!</v>
      </c>
      <c r="S118" s="5" t="e">
        <f t="shared" si="20"/>
        <v>#REF!</v>
      </c>
      <c r="T118" s="5" t="e">
        <f t="shared" si="21"/>
        <v>#REF!</v>
      </c>
      <c r="U118" s="5" t="e">
        <f t="shared" si="27"/>
        <v>#REF!</v>
      </c>
      <c r="V118" s="5" t="e">
        <f t="shared" si="22"/>
        <v>#REF!</v>
      </c>
      <c r="W118" s="5" t="e">
        <f t="shared" si="14"/>
        <v>#REF!</v>
      </c>
    </row>
    <row r="119" spans="2:23" x14ac:dyDescent="0.25">
      <c r="B119" s="4"/>
      <c r="D119" s="4"/>
      <c r="F119" s="2">
        <v>109</v>
      </c>
      <c r="G119" s="14" t="e">
        <f t="shared" si="23"/>
        <v>#REF!</v>
      </c>
      <c r="H119" s="14" t="e">
        <f t="shared" si="15"/>
        <v>#REF!</v>
      </c>
      <c r="I119" s="9" t="e">
        <f t="shared" si="24"/>
        <v>#REF!</v>
      </c>
      <c r="J119" s="9" t="e">
        <f t="shared" si="16"/>
        <v>#REF!</v>
      </c>
      <c r="K119" s="14" t="e">
        <f t="shared" si="17"/>
        <v>#REF!</v>
      </c>
      <c r="L119" s="9" t="e">
        <f>VLOOKUP(YEAR(G119),Справочники!$C$3:$I$33,7,FALSE)</f>
        <v>#REF!</v>
      </c>
      <c r="M119" s="5" t="e">
        <f>VLOOKUP(YEAR(G119),Справочники!$C$3:$F$33,4,FALSE)</f>
        <v>#REF!</v>
      </c>
      <c r="N119" s="5" t="e">
        <f t="shared" si="18"/>
        <v>#REF!</v>
      </c>
      <c r="O119" s="5" t="e">
        <f t="shared" si="25"/>
        <v>#REF!</v>
      </c>
      <c r="P119" s="5" t="e">
        <f t="shared" si="25"/>
        <v>#REF!</v>
      </c>
      <c r="Q119" s="5" t="e">
        <f t="shared" si="26"/>
        <v>#REF!</v>
      </c>
      <c r="R119" s="5" t="e">
        <f t="shared" si="19"/>
        <v>#REF!</v>
      </c>
      <c r="S119" s="5" t="e">
        <f t="shared" si="20"/>
        <v>#REF!</v>
      </c>
      <c r="T119" s="5" t="e">
        <f t="shared" si="21"/>
        <v>#REF!</v>
      </c>
      <c r="U119" s="5" t="e">
        <f t="shared" si="27"/>
        <v>#REF!</v>
      </c>
      <c r="V119" s="5" t="e">
        <f t="shared" si="22"/>
        <v>#REF!</v>
      </c>
      <c r="W119" s="5" t="e">
        <f t="shared" si="14"/>
        <v>#REF!</v>
      </c>
    </row>
    <row r="120" spans="2:23" x14ac:dyDescent="0.25">
      <c r="B120" s="4"/>
      <c r="D120" s="4"/>
      <c r="F120" s="2">
        <v>110</v>
      </c>
      <c r="G120" s="14" t="e">
        <f t="shared" si="23"/>
        <v>#REF!</v>
      </c>
      <c r="H120" s="14" t="e">
        <f t="shared" si="15"/>
        <v>#REF!</v>
      </c>
      <c r="I120" s="9" t="e">
        <f t="shared" si="24"/>
        <v>#REF!</v>
      </c>
      <c r="J120" s="9" t="e">
        <f t="shared" si="16"/>
        <v>#REF!</v>
      </c>
      <c r="K120" s="14" t="e">
        <f t="shared" si="17"/>
        <v>#REF!</v>
      </c>
      <c r="L120" s="9" t="e">
        <f>VLOOKUP(YEAR(G120),Справочники!$C$3:$I$33,7,FALSE)</f>
        <v>#REF!</v>
      </c>
      <c r="M120" s="5" t="e">
        <f>VLOOKUP(YEAR(G120),Справочники!$C$3:$F$33,4,FALSE)</f>
        <v>#REF!</v>
      </c>
      <c r="N120" s="5" t="e">
        <f t="shared" si="18"/>
        <v>#REF!</v>
      </c>
      <c r="O120" s="5" t="e">
        <f t="shared" si="25"/>
        <v>#REF!</v>
      </c>
      <c r="P120" s="5" t="e">
        <f t="shared" si="25"/>
        <v>#REF!</v>
      </c>
      <c r="Q120" s="5" t="e">
        <f t="shared" si="26"/>
        <v>#REF!</v>
      </c>
      <c r="R120" s="5" t="e">
        <f t="shared" si="19"/>
        <v>#REF!</v>
      </c>
      <c r="S120" s="5" t="e">
        <f t="shared" si="20"/>
        <v>#REF!</v>
      </c>
      <c r="T120" s="5" t="e">
        <f t="shared" si="21"/>
        <v>#REF!</v>
      </c>
      <c r="U120" s="5" t="e">
        <f t="shared" si="27"/>
        <v>#REF!</v>
      </c>
      <c r="V120" s="5" t="e">
        <f t="shared" si="22"/>
        <v>#REF!</v>
      </c>
      <c r="W120" s="5" t="e">
        <f t="shared" si="14"/>
        <v>#REF!</v>
      </c>
    </row>
    <row r="121" spans="2:23" x14ac:dyDescent="0.25">
      <c r="B121" s="4"/>
      <c r="D121" s="4"/>
      <c r="F121" s="2">
        <v>111</v>
      </c>
      <c r="G121" s="14" t="e">
        <f t="shared" si="23"/>
        <v>#REF!</v>
      </c>
      <c r="H121" s="14" t="e">
        <f t="shared" si="15"/>
        <v>#REF!</v>
      </c>
      <c r="I121" s="9" t="e">
        <f t="shared" si="24"/>
        <v>#REF!</v>
      </c>
      <c r="J121" s="9" t="e">
        <f t="shared" si="16"/>
        <v>#REF!</v>
      </c>
      <c r="K121" s="14" t="e">
        <f t="shared" si="17"/>
        <v>#REF!</v>
      </c>
      <c r="L121" s="9" t="e">
        <f>VLOOKUP(YEAR(G121),Справочники!$C$3:$I$33,7,FALSE)</f>
        <v>#REF!</v>
      </c>
      <c r="M121" s="5" t="e">
        <f>VLOOKUP(YEAR(G121),Справочники!$C$3:$F$33,4,FALSE)</f>
        <v>#REF!</v>
      </c>
      <c r="N121" s="5" t="e">
        <f t="shared" si="18"/>
        <v>#REF!</v>
      </c>
      <c r="O121" s="5" t="e">
        <f t="shared" si="25"/>
        <v>#REF!</v>
      </c>
      <c r="P121" s="5" t="e">
        <f t="shared" si="25"/>
        <v>#REF!</v>
      </c>
      <c r="Q121" s="5" t="e">
        <f t="shared" si="26"/>
        <v>#REF!</v>
      </c>
      <c r="R121" s="5" t="e">
        <f t="shared" si="19"/>
        <v>#REF!</v>
      </c>
      <c r="S121" s="5" t="e">
        <f t="shared" si="20"/>
        <v>#REF!</v>
      </c>
      <c r="T121" s="5" t="e">
        <f t="shared" si="21"/>
        <v>#REF!</v>
      </c>
      <c r="U121" s="5" t="e">
        <f t="shared" si="27"/>
        <v>#REF!</v>
      </c>
      <c r="V121" s="5" t="e">
        <f t="shared" si="22"/>
        <v>#REF!</v>
      </c>
      <c r="W121" s="5" t="e">
        <f t="shared" si="14"/>
        <v>#REF!</v>
      </c>
    </row>
    <row r="122" spans="2:23" x14ac:dyDescent="0.25">
      <c r="B122" s="4"/>
      <c r="D122" s="4"/>
      <c r="F122" s="2">
        <v>112</v>
      </c>
      <c r="G122" s="14" t="e">
        <f t="shared" si="23"/>
        <v>#REF!</v>
      </c>
      <c r="H122" s="14" t="e">
        <f t="shared" si="15"/>
        <v>#REF!</v>
      </c>
      <c r="I122" s="9" t="e">
        <f t="shared" si="24"/>
        <v>#REF!</v>
      </c>
      <c r="J122" s="9" t="e">
        <f t="shared" si="16"/>
        <v>#REF!</v>
      </c>
      <c r="K122" s="14" t="e">
        <f t="shared" si="17"/>
        <v>#REF!</v>
      </c>
      <c r="L122" s="9" t="e">
        <f>VLOOKUP(YEAR(G122),Справочники!$C$3:$I$33,7,FALSE)</f>
        <v>#REF!</v>
      </c>
      <c r="M122" s="5" t="e">
        <f>VLOOKUP(YEAR(G122),Справочники!$C$3:$F$33,4,FALSE)</f>
        <v>#REF!</v>
      </c>
      <c r="N122" s="5" t="e">
        <f t="shared" si="18"/>
        <v>#REF!</v>
      </c>
      <c r="O122" s="5" t="e">
        <f t="shared" si="25"/>
        <v>#REF!</v>
      </c>
      <c r="P122" s="5" t="e">
        <f t="shared" si="25"/>
        <v>#REF!</v>
      </c>
      <c r="Q122" s="5" t="e">
        <f t="shared" si="26"/>
        <v>#REF!</v>
      </c>
      <c r="R122" s="5" t="e">
        <f t="shared" si="19"/>
        <v>#REF!</v>
      </c>
      <c r="S122" s="5" t="e">
        <f t="shared" si="20"/>
        <v>#REF!</v>
      </c>
      <c r="T122" s="5" t="e">
        <f t="shared" si="21"/>
        <v>#REF!</v>
      </c>
      <c r="U122" s="5" t="e">
        <f t="shared" si="27"/>
        <v>#REF!</v>
      </c>
      <c r="V122" s="5" t="e">
        <f t="shared" si="22"/>
        <v>#REF!</v>
      </c>
      <c r="W122" s="5" t="e">
        <f t="shared" si="14"/>
        <v>#REF!</v>
      </c>
    </row>
    <row r="123" spans="2:23" x14ac:dyDescent="0.25">
      <c r="B123" s="4"/>
      <c r="D123" s="4"/>
      <c r="F123" s="2">
        <v>113</v>
      </c>
      <c r="G123" s="14" t="e">
        <f t="shared" si="23"/>
        <v>#REF!</v>
      </c>
      <c r="H123" s="14" t="e">
        <f t="shared" si="15"/>
        <v>#REF!</v>
      </c>
      <c r="I123" s="9" t="e">
        <f t="shared" si="24"/>
        <v>#REF!</v>
      </c>
      <c r="J123" s="9" t="e">
        <f t="shared" si="16"/>
        <v>#REF!</v>
      </c>
      <c r="K123" s="14" t="e">
        <f t="shared" si="17"/>
        <v>#REF!</v>
      </c>
      <c r="L123" s="9" t="e">
        <f>VLOOKUP(YEAR(G123),Справочники!$C$3:$I$33,7,FALSE)</f>
        <v>#REF!</v>
      </c>
      <c r="M123" s="5" t="e">
        <f>VLOOKUP(YEAR(G123),Справочники!$C$3:$F$33,4,FALSE)</f>
        <v>#REF!</v>
      </c>
      <c r="N123" s="5" t="e">
        <f t="shared" si="18"/>
        <v>#REF!</v>
      </c>
      <c r="O123" s="5" t="e">
        <f t="shared" si="25"/>
        <v>#REF!</v>
      </c>
      <c r="P123" s="5" t="e">
        <f t="shared" si="25"/>
        <v>#REF!</v>
      </c>
      <c r="Q123" s="5" t="e">
        <f t="shared" si="26"/>
        <v>#REF!</v>
      </c>
      <c r="R123" s="5" t="e">
        <f t="shared" si="19"/>
        <v>#REF!</v>
      </c>
      <c r="S123" s="5" t="e">
        <f t="shared" si="20"/>
        <v>#REF!</v>
      </c>
      <c r="T123" s="5" t="e">
        <f t="shared" si="21"/>
        <v>#REF!</v>
      </c>
      <c r="U123" s="5" t="e">
        <f t="shared" si="27"/>
        <v>#REF!</v>
      </c>
      <c r="V123" s="5" t="e">
        <f t="shared" si="22"/>
        <v>#REF!</v>
      </c>
      <c r="W123" s="5" t="e">
        <f t="shared" si="14"/>
        <v>#REF!</v>
      </c>
    </row>
    <row r="124" spans="2:23" x14ac:dyDescent="0.25">
      <c r="B124" s="4"/>
      <c r="D124" s="4"/>
      <c r="F124" s="2">
        <v>114</v>
      </c>
      <c r="G124" s="14" t="e">
        <f t="shared" si="23"/>
        <v>#REF!</v>
      </c>
      <c r="H124" s="14" t="e">
        <f t="shared" si="15"/>
        <v>#REF!</v>
      </c>
      <c r="I124" s="9" t="e">
        <f t="shared" si="24"/>
        <v>#REF!</v>
      </c>
      <c r="J124" s="9" t="e">
        <f t="shared" si="16"/>
        <v>#REF!</v>
      </c>
      <c r="K124" s="14" t="e">
        <f t="shared" si="17"/>
        <v>#REF!</v>
      </c>
      <c r="L124" s="9" t="e">
        <f>VLOOKUP(YEAR(G124),Справочники!$C$3:$I$33,7,FALSE)</f>
        <v>#REF!</v>
      </c>
      <c r="M124" s="5" t="e">
        <f>VLOOKUP(YEAR(G124),Справочники!$C$3:$F$33,4,FALSE)</f>
        <v>#REF!</v>
      </c>
      <c r="N124" s="5" t="e">
        <f t="shared" si="18"/>
        <v>#REF!</v>
      </c>
      <c r="O124" s="5" t="e">
        <f t="shared" si="25"/>
        <v>#REF!</v>
      </c>
      <c r="P124" s="5" t="e">
        <f t="shared" si="25"/>
        <v>#REF!</v>
      </c>
      <c r="Q124" s="5" t="e">
        <f t="shared" si="26"/>
        <v>#REF!</v>
      </c>
      <c r="R124" s="5" t="e">
        <f t="shared" si="19"/>
        <v>#REF!</v>
      </c>
      <c r="S124" s="5" t="e">
        <f t="shared" si="20"/>
        <v>#REF!</v>
      </c>
      <c r="T124" s="5" t="e">
        <f t="shared" si="21"/>
        <v>#REF!</v>
      </c>
      <c r="U124" s="5" t="e">
        <f t="shared" si="27"/>
        <v>#REF!</v>
      </c>
      <c r="V124" s="5" t="e">
        <f t="shared" si="22"/>
        <v>#REF!</v>
      </c>
      <c r="W124" s="5" t="e">
        <f t="shared" si="14"/>
        <v>#REF!</v>
      </c>
    </row>
    <row r="125" spans="2:23" x14ac:dyDescent="0.25">
      <c r="B125" s="4"/>
      <c r="D125" s="4"/>
      <c r="F125" s="2">
        <v>115</v>
      </c>
      <c r="G125" s="14" t="e">
        <f t="shared" si="23"/>
        <v>#REF!</v>
      </c>
      <c r="H125" s="14" t="e">
        <f t="shared" si="15"/>
        <v>#REF!</v>
      </c>
      <c r="I125" s="9" t="e">
        <f t="shared" si="24"/>
        <v>#REF!</v>
      </c>
      <c r="J125" s="9" t="e">
        <f t="shared" si="16"/>
        <v>#REF!</v>
      </c>
      <c r="K125" s="14" t="e">
        <f t="shared" si="17"/>
        <v>#REF!</v>
      </c>
      <c r="L125" s="9" t="e">
        <f>VLOOKUP(YEAR(G125),Справочники!$C$3:$I$33,7,FALSE)</f>
        <v>#REF!</v>
      </c>
      <c r="M125" s="5" t="e">
        <f>VLOOKUP(YEAR(G125),Справочники!$C$3:$F$33,4,FALSE)</f>
        <v>#REF!</v>
      </c>
      <c r="N125" s="5" t="e">
        <f t="shared" si="18"/>
        <v>#REF!</v>
      </c>
      <c r="O125" s="5" t="e">
        <f t="shared" si="25"/>
        <v>#REF!</v>
      </c>
      <c r="P125" s="5" t="e">
        <f t="shared" si="25"/>
        <v>#REF!</v>
      </c>
      <c r="Q125" s="5" t="e">
        <f t="shared" si="26"/>
        <v>#REF!</v>
      </c>
      <c r="R125" s="5" t="e">
        <f t="shared" si="19"/>
        <v>#REF!</v>
      </c>
      <c r="S125" s="5" t="e">
        <f t="shared" si="20"/>
        <v>#REF!</v>
      </c>
      <c r="T125" s="5" t="e">
        <f t="shared" si="21"/>
        <v>#REF!</v>
      </c>
      <c r="U125" s="5" t="e">
        <f t="shared" si="27"/>
        <v>#REF!</v>
      </c>
      <c r="V125" s="5" t="e">
        <f t="shared" si="22"/>
        <v>#REF!</v>
      </c>
      <c r="W125" s="5" t="e">
        <f t="shared" si="14"/>
        <v>#REF!</v>
      </c>
    </row>
    <row r="126" spans="2:23" x14ac:dyDescent="0.25">
      <c r="B126" s="4"/>
      <c r="D126" s="4"/>
      <c r="F126" s="2">
        <v>116</v>
      </c>
      <c r="G126" s="14" t="e">
        <f t="shared" si="23"/>
        <v>#REF!</v>
      </c>
      <c r="H126" s="14" t="e">
        <f t="shared" si="15"/>
        <v>#REF!</v>
      </c>
      <c r="I126" s="9" t="e">
        <f t="shared" si="24"/>
        <v>#REF!</v>
      </c>
      <c r="J126" s="9" t="e">
        <f t="shared" si="16"/>
        <v>#REF!</v>
      </c>
      <c r="K126" s="14" t="e">
        <f t="shared" si="17"/>
        <v>#REF!</v>
      </c>
      <c r="L126" s="9" t="e">
        <f>VLOOKUP(YEAR(G126),Справочники!$C$3:$I$33,7,FALSE)</f>
        <v>#REF!</v>
      </c>
      <c r="M126" s="5" t="e">
        <f>VLOOKUP(YEAR(G126),Справочники!$C$3:$F$33,4,FALSE)</f>
        <v>#REF!</v>
      </c>
      <c r="N126" s="5" t="e">
        <f t="shared" si="18"/>
        <v>#REF!</v>
      </c>
      <c r="O126" s="5" t="e">
        <f t="shared" si="25"/>
        <v>#REF!</v>
      </c>
      <c r="P126" s="5" t="e">
        <f t="shared" si="25"/>
        <v>#REF!</v>
      </c>
      <c r="Q126" s="5" t="e">
        <f t="shared" si="26"/>
        <v>#REF!</v>
      </c>
      <c r="R126" s="5" t="e">
        <f t="shared" si="19"/>
        <v>#REF!</v>
      </c>
      <c r="S126" s="5" t="e">
        <f t="shared" si="20"/>
        <v>#REF!</v>
      </c>
      <c r="T126" s="5" t="e">
        <f t="shared" si="21"/>
        <v>#REF!</v>
      </c>
      <c r="U126" s="5" t="e">
        <f t="shared" si="27"/>
        <v>#REF!</v>
      </c>
      <c r="V126" s="5" t="e">
        <f t="shared" si="22"/>
        <v>#REF!</v>
      </c>
      <c r="W126" s="5" t="e">
        <f t="shared" si="14"/>
        <v>#REF!</v>
      </c>
    </row>
    <row r="127" spans="2:23" x14ac:dyDescent="0.25">
      <c r="B127" s="4"/>
      <c r="D127" s="4"/>
      <c r="F127" s="2">
        <v>117</v>
      </c>
      <c r="G127" s="14" t="e">
        <f t="shared" si="23"/>
        <v>#REF!</v>
      </c>
      <c r="H127" s="14" t="e">
        <f t="shared" si="15"/>
        <v>#REF!</v>
      </c>
      <c r="I127" s="9" t="e">
        <f t="shared" si="24"/>
        <v>#REF!</v>
      </c>
      <c r="J127" s="9" t="e">
        <f t="shared" si="16"/>
        <v>#REF!</v>
      </c>
      <c r="K127" s="14" t="e">
        <f t="shared" si="17"/>
        <v>#REF!</v>
      </c>
      <c r="L127" s="9" t="e">
        <f>VLOOKUP(YEAR(G127),Справочники!$C$3:$I$33,7,FALSE)</f>
        <v>#REF!</v>
      </c>
      <c r="M127" s="5" t="e">
        <f>VLOOKUP(YEAR(G127),Справочники!$C$3:$F$33,4,FALSE)</f>
        <v>#REF!</v>
      </c>
      <c r="N127" s="5" t="e">
        <f t="shared" si="18"/>
        <v>#REF!</v>
      </c>
      <c r="O127" s="5" t="e">
        <f t="shared" si="25"/>
        <v>#REF!</v>
      </c>
      <c r="P127" s="5" t="e">
        <f t="shared" si="25"/>
        <v>#REF!</v>
      </c>
      <c r="Q127" s="5" t="e">
        <f t="shared" si="26"/>
        <v>#REF!</v>
      </c>
      <c r="R127" s="5" t="e">
        <f t="shared" si="19"/>
        <v>#REF!</v>
      </c>
      <c r="S127" s="5" t="e">
        <f t="shared" si="20"/>
        <v>#REF!</v>
      </c>
      <c r="T127" s="5" t="e">
        <f t="shared" si="21"/>
        <v>#REF!</v>
      </c>
      <c r="U127" s="5" t="e">
        <f t="shared" si="27"/>
        <v>#REF!</v>
      </c>
      <c r="V127" s="5" t="e">
        <f t="shared" si="22"/>
        <v>#REF!</v>
      </c>
      <c r="W127" s="5" t="e">
        <f t="shared" si="14"/>
        <v>#REF!</v>
      </c>
    </row>
    <row r="128" spans="2:23" x14ac:dyDescent="0.25">
      <c r="B128" s="4"/>
      <c r="D128" s="4"/>
      <c r="F128" s="2">
        <v>118</v>
      </c>
      <c r="G128" s="14" t="e">
        <f t="shared" si="23"/>
        <v>#REF!</v>
      </c>
      <c r="H128" s="14" t="e">
        <f t="shared" si="15"/>
        <v>#REF!</v>
      </c>
      <c r="I128" s="9" t="e">
        <f t="shared" si="24"/>
        <v>#REF!</v>
      </c>
      <c r="J128" s="9" t="e">
        <f t="shared" si="16"/>
        <v>#REF!</v>
      </c>
      <c r="K128" s="14" t="e">
        <f t="shared" si="17"/>
        <v>#REF!</v>
      </c>
      <c r="L128" s="9" t="e">
        <f>VLOOKUP(YEAR(G128),Справочники!$C$3:$I$33,7,FALSE)</f>
        <v>#REF!</v>
      </c>
      <c r="M128" s="5" t="e">
        <f>VLOOKUP(YEAR(G128),Справочники!$C$3:$F$33,4,FALSE)</f>
        <v>#REF!</v>
      </c>
      <c r="N128" s="5" t="e">
        <f t="shared" si="18"/>
        <v>#REF!</v>
      </c>
      <c r="O128" s="5" t="e">
        <f t="shared" si="25"/>
        <v>#REF!</v>
      </c>
      <c r="P128" s="5" t="e">
        <f t="shared" si="25"/>
        <v>#REF!</v>
      </c>
      <c r="Q128" s="5" t="e">
        <f t="shared" si="26"/>
        <v>#REF!</v>
      </c>
      <c r="R128" s="5" t="e">
        <f t="shared" si="19"/>
        <v>#REF!</v>
      </c>
      <c r="S128" s="5" t="e">
        <f t="shared" si="20"/>
        <v>#REF!</v>
      </c>
      <c r="T128" s="5" t="e">
        <f t="shared" si="21"/>
        <v>#REF!</v>
      </c>
      <c r="U128" s="5" t="e">
        <f t="shared" si="27"/>
        <v>#REF!</v>
      </c>
      <c r="V128" s="5" t="e">
        <f t="shared" si="22"/>
        <v>#REF!</v>
      </c>
      <c r="W128" s="5" t="e">
        <f t="shared" si="14"/>
        <v>#REF!</v>
      </c>
    </row>
    <row r="129" spans="2:23" x14ac:dyDescent="0.25">
      <c r="B129" s="4"/>
      <c r="D129" s="4"/>
      <c r="F129" s="2">
        <v>119</v>
      </c>
      <c r="G129" s="14" t="e">
        <f t="shared" si="23"/>
        <v>#REF!</v>
      </c>
      <c r="H129" s="14" t="e">
        <f t="shared" si="15"/>
        <v>#REF!</v>
      </c>
      <c r="I129" s="9" t="e">
        <f t="shared" si="24"/>
        <v>#REF!</v>
      </c>
      <c r="J129" s="9" t="e">
        <f t="shared" si="16"/>
        <v>#REF!</v>
      </c>
      <c r="K129" s="14" t="e">
        <f t="shared" si="17"/>
        <v>#REF!</v>
      </c>
      <c r="L129" s="9" t="e">
        <f>VLOOKUP(YEAR(G129),Справочники!$C$3:$I$33,7,FALSE)</f>
        <v>#REF!</v>
      </c>
      <c r="M129" s="5" t="e">
        <f>VLOOKUP(YEAR(G129),Справочники!$C$3:$F$33,4,FALSE)</f>
        <v>#REF!</v>
      </c>
      <c r="N129" s="5" t="e">
        <f t="shared" si="18"/>
        <v>#REF!</v>
      </c>
      <c r="O129" s="5" t="e">
        <f t="shared" si="25"/>
        <v>#REF!</v>
      </c>
      <c r="P129" s="5" t="e">
        <f t="shared" si="25"/>
        <v>#REF!</v>
      </c>
      <c r="Q129" s="5" t="e">
        <f t="shared" si="26"/>
        <v>#REF!</v>
      </c>
      <c r="R129" s="5" t="e">
        <f t="shared" si="19"/>
        <v>#REF!</v>
      </c>
      <c r="S129" s="5" t="e">
        <f t="shared" si="20"/>
        <v>#REF!</v>
      </c>
      <c r="T129" s="5" t="e">
        <f t="shared" si="21"/>
        <v>#REF!</v>
      </c>
      <c r="U129" s="5" t="e">
        <f t="shared" si="27"/>
        <v>#REF!</v>
      </c>
      <c r="V129" s="5" t="e">
        <f t="shared" si="22"/>
        <v>#REF!</v>
      </c>
      <c r="W129" s="5" t="e">
        <f t="shared" si="14"/>
        <v>#REF!</v>
      </c>
    </row>
    <row r="130" spans="2:23" x14ac:dyDescent="0.25">
      <c r="B130" s="4"/>
      <c r="D130" s="4"/>
      <c r="F130" s="2">
        <v>120</v>
      </c>
      <c r="G130" s="14" t="e">
        <f t="shared" si="23"/>
        <v>#REF!</v>
      </c>
      <c r="H130" s="14" t="e">
        <f t="shared" si="15"/>
        <v>#REF!</v>
      </c>
      <c r="I130" s="9" t="e">
        <f t="shared" si="24"/>
        <v>#REF!</v>
      </c>
      <c r="J130" s="9" t="e">
        <f t="shared" si="16"/>
        <v>#REF!</v>
      </c>
      <c r="K130" s="14" t="e">
        <f t="shared" si="17"/>
        <v>#REF!</v>
      </c>
      <c r="L130" s="9" t="e">
        <f>VLOOKUP(YEAR(G130),Справочники!$C$3:$I$33,7,FALSE)</f>
        <v>#REF!</v>
      </c>
      <c r="M130" s="5" t="e">
        <f>VLOOKUP(YEAR(G130),Справочники!$C$3:$F$33,4,FALSE)</f>
        <v>#REF!</v>
      </c>
      <c r="N130" s="5" t="e">
        <f t="shared" si="18"/>
        <v>#REF!</v>
      </c>
      <c r="O130" s="5" t="e">
        <f t="shared" si="25"/>
        <v>#REF!</v>
      </c>
      <c r="P130" s="5" t="e">
        <f t="shared" si="25"/>
        <v>#REF!</v>
      </c>
      <c r="Q130" s="5" t="e">
        <f t="shared" si="26"/>
        <v>#REF!</v>
      </c>
      <c r="R130" s="5" t="e">
        <f t="shared" si="19"/>
        <v>#REF!</v>
      </c>
      <c r="S130" s="5" t="e">
        <f t="shared" si="20"/>
        <v>#REF!</v>
      </c>
      <c r="T130" s="5" t="e">
        <f t="shared" si="21"/>
        <v>#REF!</v>
      </c>
      <c r="U130" s="5" t="e">
        <f t="shared" si="27"/>
        <v>#REF!</v>
      </c>
      <c r="V130" s="5" t="e">
        <f t="shared" si="22"/>
        <v>#REF!</v>
      </c>
      <c r="W130" s="5" t="e">
        <f t="shared" si="14"/>
        <v>#REF!</v>
      </c>
    </row>
    <row r="131" spans="2:23" x14ac:dyDescent="0.25">
      <c r="B131" s="4"/>
      <c r="D131" s="4"/>
      <c r="F131" s="2">
        <v>121</v>
      </c>
      <c r="G131" s="14" t="e">
        <f t="shared" si="23"/>
        <v>#REF!</v>
      </c>
      <c r="H131" s="14" t="e">
        <f t="shared" si="15"/>
        <v>#REF!</v>
      </c>
      <c r="I131" s="9" t="e">
        <f t="shared" si="24"/>
        <v>#REF!</v>
      </c>
      <c r="J131" s="9" t="e">
        <f t="shared" si="16"/>
        <v>#REF!</v>
      </c>
      <c r="K131" s="14" t="e">
        <f t="shared" si="17"/>
        <v>#REF!</v>
      </c>
      <c r="L131" s="9" t="e">
        <f>VLOOKUP(YEAR(G131),Справочники!$C$3:$I$33,7,FALSE)</f>
        <v>#REF!</v>
      </c>
      <c r="M131" s="5" t="e">
        <f>VLOOKUP(YEAR(G131),Справочники!$C$3:$F$33,4,FALSE)</f>
        <v>#REF!</v>
      </c>
      <c r="N131" s="5" t="e">
        <f t="shared" si="18"/>
        <v>#REF!</v>
      </c>
      <c r="O131" s="5" t="e">
        <f t="shared" si="25"/>
        <v>#REF!</v>
      </c>
      <c r="P131" s="5" t="e">
        <f t="shared" si="25"/>
        <v>#REF!</v>
      </c>
      <c r="Q131" s="5" t="e">
        <f t="shared" si="26"/>
        <v>#REF!</v>
      </c>
      <c r="R131" s="5" t="e">
        <f t="shared" si="19"/>
        <v>#REF!</v>
      </c>
      <c r="S131" s="5" t="e">
        <f t="shared" si="20"/>
        <v>#REF!</v>
      </c>
      <c r="T131" s="5" t="e">
        <f t="shared" si="21"/>
        <v>#REF!</v>
      </c>
      <c r="U131" s="5" t="e">
        <f t="shared" si="27"/>
        <v>#REF!</v>
      </c>
      <c r="V131" s="5" t="e">
        <f t="shared" si="22"/>
        <v>#REF!</v>
      </c>
      <c r="W131" s="5" t="e">
        <f t="shared" si="14"/>
        <v>#REF!</v>
      </c>
    </row>
    <row r="132" spans="2:23" x14ac:dyDescent="0.25">
      <c r="B132" s="4"/>
      <c r="D132" s="4"/>
      <c r="F132" s="2">
        <v>122</v>
      </c>
      <c r="G132" s="14" t="e">
        <f t="shared" si="23"/>
        <v>#REF!</v>
      </c>
      <c r="H132" s="14" t="e">
        <f t="shared" si="15"/>
        <v>#REF!</v>
      </c>
      <c r="I132" s="9" t="e">
        <f t="shared" si="24"/>
        <v>#REF!</v>
      </c>
      <c r="J132" s="9" t="e">
        <f t="shared" si="16"/>
        <v>#REF!</v>
      </c>
      <c r="K132" s="14" t="e">
        <f t="shared" si="17"/>
        <v>#REF!</v>
      </c>
      <c r="L132" s="9" t="e">
        <f>VLOOKUP(YEAR(G132),Справочники!$C$3:$I$33,7,FALSE)</f>
        <v>#REF!</v>
      </c>
      <c r="M132" s="5" t="e">
        <f>VLOOKUP(YEAR(G132),Справочники!$C$3:$F$33,4,FALSE)</f>
        <v>#REF!</v>
      </c>
      <c r="N132" s="5" t="e">
        <f t="shared" si="18"/>
        <v>#REF!</v>
      </c>
      <c r="O132" s="5" t="e">
        <f t="shared" si="25"/>
        <v>#REF!</v>
      </c>
      <c r="P132" s="5" t="e">
        <f t="shared" si="25"/>
        <v>#REF!</v>
      </c>
      <c r="Q132" s="5" t="e">
        <f t="shared" si="26"/>
        <v>#REF!</v>
      </c>
      <c r="R132" s="5" t="e">
        <f t="shared" si="19"/>
        <v>#REF!</v>
      </c>
      <c r="S132" s="5" t="e">
        <f t="shared" si="20"/>
        <v>#REF!</v>
      </c>
      <c r="T132" s="5" t="e">
        <f t="shared" si="21"/>
        <v>#REF!</v>
      </c>
      <c r="U132" s="5" t="e">
        <f t="shared" si="27"/>
        <v>#REF!</v>
      </c>
      <c r="V132" s="5" t="e">
        <f t="shared" si="22"/>
        <v>#REF!</v>
      </c>
      <c r="W132" s="5" t="e">
        <f t="shared" si="14"/>
        <v>#REF!</v>
      </c>
    </row>
    <row r="133" spans="2:23" x14ac:dyDescent="0.25">
      <c r="B133" s="4"/>
      <c r="D133" s="4"/>
      <c r="F133" s="2">
        <v>123</v>
      </c>
      <c r="G133" s="14" t="e">
        <f t="shared" si="23"/>
        <v>#REF!</v>
      </c>
      <c r="H133" s="14" t="e">
        <f t="shared" si="15"/>
        <v>#REF!</v>
      </c>
      <c r="I133" s="9" t="e">
        <f t="shared" si="24"/>
        <v>#REF!</v>
      </c>
      <c r="J133" s="9" t="e">
        <f t="shared" si="16"/>
        <v>#REF!</v>
      </c>
      <c r="K133" s="14" t="e">
        <f t="shared" si="17"/>
        <v>#REF!</v>
      </c>
      <c r="L133" s="9" t="e">
        <f>VLOOKUP(YEAR(G133),Справочники!$C$3:$I$33,7,FALSE)</f>
        <v>#REF!</v>
      </c>
      <c r="M133" s="5" t="e">
        <f>VLOOKUP(YEAR(G133),Справочники!$C$3:$F$33,4,FALSE)</f>
        <v>#REF!</v>
      </c>
      <c r="N133" s="5" t="e">
        <f t="shared" si="18"/>
        <v>#REF!</v>
      </c>
      <c r="O133" s="5" t="e">
        <f t="shared" si="25"/>
        <v>#REF!</v>
      </c>
      <c r="P133" s="5" t="e">
        <f t="shared" si="25"/>
        <v>#REF!</v>
      </c>
      <c r="Q133" s="5" t="e">
        <f t="shared" si="26"/>
        <v>#REF!</v>
      </c>
      <c r="R133" s="5" t="e">
        <f t="shared" si="19"/>
        <v>#REF!</v>
      </c>
      <c r="S133" s="5" t="e">
        <f t="shared" si="20"/>
        <v>#REF!</v>
      </c>
      <c r="T133" s="5" t="e">
        <f t="shared" si="21"/>
        <v>#REF!</v>
      </c>
      <c r="U133" s="5" t="e">
        <f t="shared" si="27"/>
        <v>#REF!</v>
      </c>
      <c r="V133" s="5" t="e">
        <f t="shared" si="22"/>
        <v>#REF!</v>
      </c>
      <c r="W133" s="5" t="e">
        <f t="shared" si="14"/>
        <v>#REF!</v>
      </c>
    </row>
    <row r="134" spans="2:23" x14ac:dyDescent="0.25">
      <c r="B134" s="4"/>
      <c r="D134" s="4"/>
      <c r="F134" s="2">
        <v>124</v>
      </c>
      <c r="G134" s="14" t="e">
        <f t="shared" si="23"/>
        <v>#REF!</v>
      </c>
      <c r="H134" s="14" t="e">
        <f t="shared" si="15"/>
        <v>#REF!</v>
      </c>
      <c r="I134" s="9" t="e">
        <f t="shared" si="24"/>
        <v>#REF!</v>
      </c>
      <c r="J134" s="9" t="e">
        <f t="shared" si="16"/>
        <v>#REF!</v>
      </c>
      <c r="K134" s="14" t="e">
        <f t="shared" si="17"/>
        <v>#REF!</v>
      </c>
      <c r="L134" s="9" t="e">
        <f>VLOOKUP(YEAR(G134),Справочники!$C$3:$I$33,7,FALSE)</f>
        <v>#REF!</v>
      </c>
      <c r="M134" s="5" t="e">
        <f>VLOOKUP(YEAR(G134),Справочники!$C$3:$F$33,4,FALSE)</f>
        <v>#REF!</v>
      </c>
      <c r="N134" s="5" t="e">
        <f t="shared" si="18"/>
        <v>#REF!</v>
      </c>
      <c r="O134" s="5" t="e">
        <f t="shared" si="25"/>
        <v>#REF!</v>
      </c>
      <c r="P134" s="5" t="e">
        <f t="shared" si="25"/>
        <v>#REF!</v>
      </c>
      <c r="Q134" s="5" t="e">
        <f t="shared" si="26"/>
        <v>#REF!</v>
      </c>
      <c r="R134" s="5" t="e">
        <f t="shared" si="19"/>
        <v>#REF!</v>
      </c>
      <c r="S134" s="5" t="e">
        <f t="shared" si="20"/>
        <v>#REF!</v>
      </c>
      <c r="T134" s="5" t="e">
        <f t="shared" si="21"/>
        <v>#REF!</v>
      </c>
      <c r="U134" s="5" t="e">
        <f t="shared" si="27"/>
        <v>#REF!</v>
      </c>
      <c r="V134" s="5" t="e">
        <f t="shared" si="22"/>
        <v>#REF!</v>
      </c>
      <c r="W134" s="5" t="e">
        <f t="shared" si="14"/>
        <v>#REF!</v>
      </c>
    </row>
    <row r="135" spans="2:23" x14ac:dyDescent="0.25">
      <c r="B135" s="4"/>
      <c r="D135" s="4"/>
      <c r="F135" s="2">
        <v>125</v>
      </c>
      <c r="G135" s="14" t="e">
        <f t="shared" si="23"/>
        <v>#REF!</v>
      </c>
      <c r="H135" s="14" t="e">
        <f t="shared" si="15"/>
        <v>#REF!</v>
      </c>
      <c r="I135" s="9" t="e">
        <f t="shared" si="24"/>
        <v>#REF!</v>
      </c>
      <c r="J135" s="9" t="e">
        <f t="shared" si="16"/>
        <v>#REF!</v>
      </c>
      <c r="K135" s="14" t="e">
        <f t="shared" si="17"/>
        <v>#REF!</v>
      </c>
      <c r="L135" s="9" t="e">
        <f>VLOOKUP(YEAR(G135),Справочники!$C$3:$I$33,7,FALSE)</f>
        <v>#REF!</v>
      </c>
      <c r="M135" s="5" t="e">
        <f>VLOOKUP(YEAR(G135),Справочники!$C$3:$F$33,4,FALSE)</f>
        <v>#REF!</v>
      </c>
      <c r="N135" s="5" t="e">
        <f t="shared" si="18"/>
        <v>#REF!</v>
      </c>
      <c r="O135" s="5" t="e">
        <f t="shared" si="25"/>
        <v>#REF!</v>
      </c>
      <c r="P135" s="5" t="e">
        <f t="shared" si="25"/>
        <v>#REF!</v>
      </c>
      <c r="Q135" s="5" t="e">
        <f t="shared" si="26"/>
        <v>#REF!</v>
      </c>
      <c r="R135" s="5" t="e">
        <f t="shared" si="19"/>
        <v>#REF!</v>
      </c>
      <c r="S135" s="5" t="e">
        <f t="shared" si="20"/>
        <v>#REF!</v>
      </c>
      <c r="T135" s="5" t="e">
        <f t="shared" si="21"/>
        <v>#REF!</v>
      </c>
      <c r="U135" s="5" t="e">
        <f t="shared" si="27"/>
        <v>#REF!</v>
      </c>
      <c r="V135" s="5" t="e">
        <f t="shared" si="22"/>
        <v>#REF!</v>
      </c>
      <c r="W135" s="5" t="e">
        <f t="shared" si="14"/>
        <v>#REF!</v>
      </c>
    </row>
    <row r="136" spans="2:23" x14ac:dyDescent="0.25">
      <c r="B136" s="4"/>
      <c r="D136" s="4"/>
      <c r="F136" s="2">
        <v>126</v>
      </c>
      <c r="G136" s="14" t="e">
        <f t="shared" si="23"/>
        <v>#REF!</v>
      </c>
      <c r="H136" s="14" t="e">
        <f t="shared" si="15"/>
        <v>#REF!</v>
      </c>
      <c r="I136" s="9" t="e">
        <f t="shared" si="24"/>
        <v>#REF!</v>
      </c>
      <c r="J136" s="9" t="e">
        <f t="shared" si="16"/>
        <v>#REF!</v>
      </c>
      <c r="K136" s="14" t="e">
        <f t="shared" si="17"/>
        <v>#REF!</v>
      </c>
      <c r="L136" s="9" t="e">
        <f>VLOOKUP(YEAR(G136),Справочники!$C$3:$I$33,7,FALSE)</f>
        <v>#REF!</v>
      </c>
      <c r="M136" s="5" t="e">
        <f>VLOOKUP(YEAR(G136),Справочники!$C$3:$F$33,4,FALSE)</f>
        <v>#REF!</v>
      </c>
      <c r="N136" s="5" t="e">
        <f t="shared" si="18"/>
        <v>#REF!</v>
      </c>
      <c r="O136" s="5" t="e">
        <f t="shared" si="25"/>
        <v>#REF!</v>
      </c>
      <c r="P136" s="5" t="e">
        <f t="shared" si="25"/>
        <v>#REF!</v>
      </c>
      <c r="Q136" s="5" t="e">
        <f t="shared" si="26"/>
        <v>#REF!</v>
      </c>
      <c r="R136" s="5" t="e">
        <f t="shared" si="19"/>
        <v>#REF!</v>
      </c>
      <c r="S136" s="5" t="e">
        <f t="shared" si="20"/>
        <v>#REF!</v>
      </c>
      <c r="T136" s="5" t="e">
        <f t="shared" si="21"/>
        <v>#REF!</v>
      </c>
      <c r="U136" s="5" t="e">
        <f t="shared" si="27"/>
        <v>#REF!</v>
      </c>
      <c r="V136" s="5" t="e">
        <f t="shared" si="22"/>
        <v>#REF!</v>
      </c>
      <c r="W136" s="5" t="e">
        <f t="shared" si="14"/>
        <v>#REF!</v>
      </c>
    </row>
    <row r="137" spans="2:23" x14ac:dyDescent="0.25">
      <c r="B137" s="4"/>
      <c r="D137" s="4"/>
      <c r="F137" s="2">
        <v>127</v>
      </c>
      <c r="G137" s="14" t="e">
        <f t="shared" si="23"/>
        <v>#REF!</v>
      </c>
      <c r="H137" s="14" t="e">
        <f t="shared" si="15"/>
        <v>#REF!</v>
      </c>
      <c r="I137" s="9" t="e">
        <f t="shared" si="24"/>
        <v>#REF!</v>
      </c>
      <c r="J137" s="9" t="e">
        <f t="shared" si="16"/>
        <v>#REF!</v>
      </c>
      <c r="K137" s="14" t="e">
        <f t="shared" si="17"/>
        <v>#REF!</v>
      </c>
      <c r="L137" s="9" t="e">
        <f>VLOOKUP(YEAR(G137),Справочники!$C$3:$I$33,7,FALSE)</f>
        <v>#REF!</v>
      </c>
      <c r="M137" s="5" t="e">
        <f>VLOOKUP(YEAR(G137),Справочники!$C$3:$F$33,4,FALSE)</f>
        <v>#REF!</v>
      </c>
      <c r="N137" s="5" t="e">
        <f t="shared" si="18"/>
        <v>#REF!</v>
      </c>
      <c r="O137" s="5" t="e">
        <f t="shared" si="25"/>
        <v>#REF!</v>
      </c>
      <c r="P137" s="5" t="e">
        <f t="shared" si="25"/>
        <v>#REF!</v>
      </c>
      <c r="Q137" s="5" t="e">
        <f t="shared" si="26"/>
        <v>#REF!</v>
      </c>
      <c r="R137" s="5" t="e">
        <f t="shared" si="19"/>
        <v>#REF!</v>
      </c>
      <c r="S137" s="5" t="e">
        <f t="shared" si="20"/>
        <v>#REF!</v>
      </c>
      <c r="T137" s="5" t="e">
        <f t="shared" si="21"/>
        <v>#REF!</v>
      </c>
      <c r="U137" s="5" t="e">
        <f t="shared" si="27"/>
        <v>#REF!</v>
      </c>
      <c r="V137" s="5" t="e">
        <f t="shared" si="22"/>
        <v>#REF!</v>
      </c>
      <c r="W137" s="5" t="e">
        <f t="shared" si="14"/>
        <v>#REF!</v>
      </c>
    </row>
    <row r="138" spans="2:23" x14ac:dyDescent="0.25">
      <c r="B138" s="4"/>
      <c r="D138" s="4"/>
      <c r="F138" s="2">
        <v>128</v>
      </c>
      <c r="G138" s="14" t="e">
        <f t="shared" si="23"/>
        <v>#REF!</v>
      </c>
      <c r="H138" s="14" t="e">
        <f t="shared" si="15"/>
        <v>#REF!</v>
      </c>
      <c r="I138" s="9" t="e">
        <f t="shared" si="24"/>
        <v>#REF!</v>
      </c>
      <c r="J138" s="9" t="e">
        <f t="shared" si="16"/>
        <v>#REF!</v>
      </c>
      <c r="K138" s="14" t="e">
        <f t="shared" si="17"/>
        <v>#REF!</v>
      </c>
      <c r="L138" s="9" t="e">
        <f>VLOOKUP(YEAR(G138),Справочники!$C$3:$I$33,7,FALSE)</f>
        <v>#REF!</v>
      </c>
      <c r="M138" s="5" t="e">
        <f>VLOOKUP(YEAR(G138),Справочники!$C$3:$F$33,4,FALSE)</f>
        <v>#REF!</v>
      </c>
      <c r="N138" s="5" t="e">
        <f t="shared" si="18"/>
        <v>#REF!</v>
      </c>
      <c r="O138" s="5" t="e">
        <f t="shared" si="25"/>
        <v>#REF!</v>
      </c>
      <c r="P138" s="5" t="e">
        <f t="shared" si="25"/>
        <v>#REF!</v>
      </c>
      <c r="Q138" s="5" t="e">
        <f t="shared" si="26"/>
        <v>#REF!</v>
      </c>
      <c r="R138" s="5" t="e">
        <f t="shared" si="19"/>
        <v>#REF!</v>
      </c>
      <c r="S138" s="5" t="e">
        <f t="shared" si="20"/>
        <v>#REF!</v>
      </c>
      <c r="T138" s="5" t="e">
        <f t="shared" si="21"/>
        <v>#REF!</v>
      </c>
      <c r="U138" s="5" t="e">
        <f t="shared" si="27"/>
        <v>#REF!</v>
      </c>
      <c r="V138" s="5" t="e">
        <f t="shared" si="22"/>
        <v>#REF!</v>
      </c>
      <c r="W138" s="5" t="e">
        <f t="shared" si="14"/>
        <v>#REF!</v>
      </c>
    </row>
    <row r="139" spans="2:23" x14ac:dyDescent="0.25">
      <c r="B139" s="4"/>
      <c r="D139" s="4"/>
      <c r="F139" s="2">
        <v>129</v>
      </c>
      <c r="G139" s="14" t="e">
        <f t="shared" si="23"/>
        <v>#REF!</v>
      </c>
      <c r="H139" s="14" t="e">
        <f t="shared" si="15"/>
        <v>#REF!</v>
      </c>
      <c r="I139" s="9" t="e">
        <f t="shared" si="24"/>
        <v>#REF!</v>
      </c>
      <c r="J139" s="9" t="e">
        <f t="shared" si="16"/>
        <v>#REF!</v>
      </c>
      <c r="K139" s="14" t="e">
        <f t="shared" si="17"/>
        <v>#REF!</v>
      </c>
      <c r="L139" s="9" t="e">
        <f>VLOOKUP(YEAR(G139),Справочники!$C$3:$I$33,7,FALSE)</f>
        <v>#REF!</v>
      </c>
      <c r="M139" s="5" t="e">
        <f>VLOOKUP(YEAR(G139),Справочники!$C$3:$F$33,4,FALSE)</f>
        <v>#REF!</v>
      </c>
      <c r="N139" s="5" t="e">
        <f t="shared" si="18"/>
        <v>#REF!</v>
      </c>
      <c r="O139" s="5" t="e">
        <f t="shared" si="25"/>
        <v>#REF!</v>
      </c>
      <c r="P139" s="5" t="e">
        <f t="shared" si="25"/>
        <v>#REF!</v>
      </c>
      <c r="Q139" s="5" t="e">
        <f t="shared" si="26"/>
        <v>#REF!</v>
      </c>
      <c r="R139" s="5" t="e">
        <f t="shared" si="19"/>
        <v>#REF!</v>
      </c>
      <c r="S139" s="5" t="e">
        <f t="shared" si="20"/>
        <v>#REF!</v>
      </c>
      <c r="T139" s="5" t="e">
        <f t="shared" si="21"/>
        <v>#REF!</v>
      </c>
      <c r="U139" s="5" t="e">
        <f t="shared" si="27"/>
        <v>#REF!</v>
      </c>
      <c r="V139" s="5" t="e">
        <f t="shared" si="22"/>
        <v>#REF!</v>
      </c>
      <c r="W139" s="5" t="e">
        <f t="shared" ref="W139:W202" si="28">P139+U139-T139</f>
        <v>#REF!</v>
      </c>
    </row>
    <row r="140" spans="2:23" x14ac:dyDescent="0.25">
      <c r="B140" s="4"/>
      <c r="D140" s="4"/>
      <c r="F140" s="2">
        <v>130</v>
      </c>
      <c r="G140" s="14" t="e">
        <f t="shared" si="23"/>
        <v>#REF!</v>
      </c>
      <c r="H140" s="14" t="e">
        <f t="shared" ref="H140:H203" si="29">EOMONTH(G140,0)</f>
        <v>#REF!</v>
      </c>
      <c r="I140" s="9" t="e">
        <f t="shared" si="24"/>
        <v>#REF!</v>
      </c>
      <c r="J140" s="9" t="e">
        <f t="shared" ref="J140:J203" si="30">WEEKDAY(H140,11)</f>
        <v>#REF!</v>
      </c>
      <c r="K140" s="14" t="e">
        <f t="shared" ref="K140:K203" si="31">WORKDAY(H140,IF(OR(J140=6,J140=7),1,0))</f>
        <v>#REF!</v>
      </c>
      <c r="L140" s="9" t="e">
        <f>VLOOKUP(YEAR(G140),Справочники!$C$3:$I$33,7,FALSE)</f>
        <v>#REF!</v>
      </c>
      <c r="M140" s="5" t="e">
        <f>VLOOKUP(YEAR(G140),Справочники!$C$3:$F$33,4,FALSE)</f>
        <v>#REF!</v>
      </c>
      <c r="N140" s="5" t="e">
        <f t="shared" ref="N140:N203" si="32">O140+P140</f>
        <v>#REF!</v>
      </c>
      <c r="O140" s="5" t="e">
        <f t="shared" si="25"/>
        <v>#REF!</v>
      </c>
      <c r="P140" s="5" t="e">
        <f t="shared" si="25"/>
        <v>#REF!</v>
      </c>
      <c r="Q140" s="5" t="e">
        <f t="shared" si="26"/>
        <v>#REF!</v>
      </c>
      <c r="R140" s="5" t="e">
        <f t="shared" ref="R140:R203" si="33">MIN(M140-T140-S140,O140)</f>
        <v>#REF!</v>
      </c>
      <c r="S140" s="5" t="e">
        <f t="shared" ref="S140:S203" si="34">MIN(M140-T140,Q140)</f>
        <v>#REF!</v>
      </c>
      <c r="T140" s="5" t="e">
        <f t="shared" ref="T140:T203" si="35">MIN(M140,P140)</f>
        <v>#REF!</v>
      </c>
      <c r="U140" s="5" t="e">
        <f t="shared" si="27"/>
        <v>#REF!</v>
      </c>
      <c r="V140" s="5" t="e">
        <f t="shared" ref="V140:V203" si="36">O140-R140</f>
        <v>#REF!</v>
      </c>
      <c r="W140" s="5" t="e">
        <f t="shared" si="28"/>
        <v>#REF!</v>
      </c>
    </row>
    <row r="141" spans="2:23" x14ac:dyDescent="0.25">
      <c r="B141" s="4"/>
      <c r="D141" s="4"/>
      <c r="F141" s="2">
        <v>131</v>
      </c>
      <c r="G141" s="14" t="e">
        <f t="shared" ref="G141:G204" si="37">H140+1</f>
        <v>#REF!</v>
      </c>
      <c r="H141" s="14" t="e">
        <f t="shared" si="29"/>
        <v>#REF!</v>
      </c>
      <c r="I141" s="9" t="e">
        <f t="shared" ref="I141:I204" si="38">H141-G141+1</f>
        <v>#REF!</v>
      </c>
      <c r="J141" s="9" t="e">
        <f t="shared" si="30"/>
        <v>#REF!</v>
      </c>
      <c r="K141" s="14" t="e">
        <f t="shared" si="31"/>
        <v>#REF!</v>
      </c>
      <c r="L141" s="9" t="e">
        <f>VLOOKUP(YEAR(G141),Справочники!$C$3:$I$33,7,FALSE)</f>
        <v>#REF!</v>
      </c>
      <c r="M141" s="5" t="e">
        <f>VLOOKUP(YEAR(G141),Справочники!$C$3:$F$33,4,FALSE)</f>
        <v>#REF!</v>
      </c>
      <c r="N141" s="5" t="e">
        <f t="shared" si="32"/>
        <v>#REF!</v>
      </c>
      <c r="O141" s="5" t="e">
        <f t="shared" ref="O141:P204" si="39">V140</f>
        <v>#REF!</v>
      </c>
      <c r="P141" s="5" t="e">
        <f t="shared" si="39"/>
        <v>#REF!</v>
      </c>
      <c r="Q141" s="5" t="e">
        <f t="shared" ref="Q141:Q204" si="40">O141*$D$4/L141*I141</f>
        <v>#REF!</v>
      </c>
      <c r="R141" s="5" t="e">
        <f t="shared" si="33"/>
        <v>#REF!</v>
      </c>
      <c r="S141" s="5" t="e">
        <f t="shared" si="34"/>
        <v>#REF!</v>
      </c>
      <c r="T141" s="5" t="e">
        <f t="shared" si="35"/>
        <v>#REF!</v>
      </c>
      <c r="U141" s="5" t="e">
        <f t="shared" ref="U141:U204" si="41">MAX(Q141-S141,0)</f>
        <v>#REF!</v>
      </c>
      <c r="V141" s="5" t="e">
        <f t="shared" si="36"/>
        <v>#REF!</v>
      </c>
      <c r="W141" s="5" t="e">
        <f t="shared" si="28"/>
        <v>#REF!</v>
      </c>
    </row>
    <row r="142" spans="2:23" x14ac:dyDescent="0.25">
      <c r="B142" s="4"/>
      <c r="D142" s="4"/>
      <c r="F142" s="2">
        <v>132</v>
      </c>
      <c r="G142" s="14" t="e">
        <f t="shared" si="37"/>
        <v>#REF!</v>
      </c>
      <c r="H142" s="14" t="e">
        <f t="shared" si="29"/>
        <v>#REF!</v>
      </c>
      <c r="I142" s="9" t="e">
        <f t="shared" si="38"/>
        <v>#REF!</v>
      </c>
      <c r="J142" s="9" t="e">
        <f t="shared" si="30"/>
        <v>#REF!</v>
      </c>
      <c r="K142" s="14" t="e">
        <f t="shared" si="31"/>
        <v>#REF!</v>
      </c>
      <c r="L142" s="9" t="e">
        <f>VLOOKUP(YEAR(G142),Справочники!$C$3:$I$33,7,FALSE)</f>
        <v>#REF!</v>
      </c>
      <c r="M142" s="5" t="e">
        <f>VLOOKUP(YEAR(G142),Справочники!$C$3:$F$33,4,FALSE)</f>
        <v>#REF!</v>
      </c>
      <c r="N142" s="5" t="e">
        <f t="shared" si="32"/>
        <v>#REF!</v>
      </c>
      <c r="O142" s="5" t="e">
        <f t="shared" si="39"/>
        <v>#REF!</v>
      </c>
      <c r="P142" s="5" t="e">
        <f t="shared" si="39"/>
        <v>#REF!</v>
      </c>
      <c r="Q142" s="5" t="e">
        <f t="shared" si="40"/>
        <v>#REF!</v>
      </c>
      <c r="R142" s="5" t="e">
        <f t="shared" si="33"/>
        <v>#REF!</v>
      </c>
      <c r="S142" s="5" t="e">
        <f t="shared" si="34"/>
        <v>#REF!</v>
      </c>
      <c r="T142" s="5" t="e">
        <f t="shared" si="35"/>
        <v>#REF!</v>
      </c>
      <c r="U142" s="5" t="e">
        <f t="shared" si="41"/>
        <v>#REF!</v>
      </c>
      <c r="V142" s="5" t="e">
        <f t="shared" si="36"/>
        <v>#REF!</v>
      </c>
      <c r="W142" s="5" t="e">
        <f t="shared" si="28"/>
        <v>#REF!</v>
      </c>
    </row>
    <row r="143" spans="2:23" x14ac:dyDescent="0.25">
      <c r="B143" s="4"/>
      <c r="D143" s="4"/>
      <c r="F143" s="2">
        <v>133</v>
      </c>
      <c r="G143" s="14" t="e">
        <f t="shared" si="37"/>
        <v>#REF!</v>
      </c>
      <c r="H143" s="14" t="e">
        <f t="shared" si="29"/>
        <v>#REF!</v>
      </c>
      <c r="I143" s="9" t="e">
        <f t="shared" si="38"/>
        <v>#REF!</v>
      </c>
      <c r="J143" s="9" t="e">
        <f t="shared" si="30"/>
        <v>#REF!</v>
      </c>
      <c r="K143" s="14" t="e">
        <f t="shared" si="31"/>
        <v>#REF!</v>
      </c>
      <c r="L143" s="9" t="e">
        <f>VLOOKUP(YEAR(G143),Справочники!$C$3:$I$33,7,FALSE)</f>
        <v>#REF!</v>
      </c>
      <c r="M143" s="5" t="e">
        <f>VLOOKUP(YEAR(G143),Справочники!$C$3:$F$33,4,FALSE)</f>
        <v>#REF!</v>
      </c>
      <c r="N143" s="5" t="e">
        <f t="shared" si="32"/>
        <v>#REF!</v>
      </c>
      <c r="O143" s="5" t="e">
        <f t="shared" si="39"/>
        <v>#REF!</v>
      </c>
      <c r="P143" s="5" t="e">
        <f t="shared" si="39"/>
        <v>#REF!</v>
      </c>
      <c r="Q143" s="5" t="e">
        <f t="shared" si="40"/>
        <v>#REF!</v>
      </c>
      <c r="R143" s="5" t="e">
        <f t="shared" si="33"/>
        <v>#REF!</v>
      </c>
      <c r="S143" s="5" t="e">
        <f t="shared" si="34"/>
        <v>#REF!</v>
      </c>
      <c r="T143" s="5" t="e">
        <f t="shared" si="35"/>
        <v>#REF!</v>
      </c>
      <c r="U143" s="5" t="e">
        <f t="shared" si="41"/>
        <v>#REF!</v>
      </c>
      <c r="V143" s="5" t="e">
        <f t="shared" si="36"/>
        <v>#REF!</v>
      </c>
      <c r="W143" s="5" t="e">
        <f t="shared" si="28"/>
        <v>#REF!</v>
      </c>
    </row>
    <row r="144" spans="2:23" x14ac:dyDescent="0.25">
      <c r="B144" s="4"/>
      <c r="D144" s="4"/>
      <c r="F144" s="2">
        <v>134</v>
      </c>
      <c r="G144" s="14" t="e">
        <f t="shared" si="37"/>
        <v>#REF!</v>
      </c>
      <c r="H144" s="14" t="e">
        <f t="shared" si="29"/>
        <v>#REF!</v>
      </c>
      <c r="I144" s="9" t="e">
        <f t="shared" si="38"/>
        <v>#REF!</v>
      </c>
      <c r="J144" s="9" t="e">
        <f t="shared" si="30"/>
        <v>#REF!</v>
      </c>
      <c r="K144" s="14" t="e">
        <f t="shared" si="31"/>
        <v>#REF!</v>
      </c>
      <c r="L144" s="9" t="e">
        <f>VLOOKUP(YEAR(G144),Справочники!$C$3:$I$33,7,FALSE)</f>
        <v>#REF!</v>
      </c>
      <c r="M144" s="5" t="e">
        <f>VLOOKUP(YEAR(G144),Справочники!$C$3:$F$33,4,FALSE)</f>
        <v>#REF!</v>
      </c>
      <c r="N144" s="5" t="e">
        <f t="shared" si="32"/>
        <v>#REF!</v>
      </c>
      <c r="O144" s="5" t="e">
        <f t="shared" si="39"/>
        <v>#REF!</v>
      </c>
      <c r="P144" s="5" t="e">
        <f t="shared" si="39"/>
        <v>#REF!</v>
      </c>
      <c r="Q144" s="5" t="e">
        <f t="shared" si="40"/>
        <v>#REF!</v>
      </c>
      <c r="R144" s="5" t="e">
        <f t="shared" si="33"/>
        <v>#REF!</v>
      </c>
      <c r="S144" s="5" t="e">
        <f t="shared" si="34"/>
        <v>#REF!</v>
      </c>
      <c r="T144" s="5" t="e">
        <f t="shared" si="35"/>
        <v>#REF!</v>
      </c>
      <c r="U144" s="5" t="e">
        <f t="shared" si="41"/>
        <v>#REF!</v>
      </c>
      <c r="V144" s="5" t="e">
        <f t="shared" si="36"/>
        <v>#REF!</v>
      </c>
      <c r="W144" s="5" t="e">
        <f t="shared" si="28"/>
        <v>#REF!</v>
      </c>
    </row>
    <row r="145" spans="2:23" x14ac:dyDescent="0.25">
      <c r="B145" s="4"/>
      <c r="D145" s="4"/>
      <c r="F145" s="2">
        <v>135</v>
      </c>
      <c r="G145" s="14" t="e">
        <f t="shared" si="37"/>
        <v>#REF!</v>
      </c>
      <c r="H145" s="14" t="e">
        <f t="shared" si="29"/>
        <v>#REF!</v>
      </c>
      <c r="I145" s="9" t="e">
        <f t="shared" si="38"/>
        <v>#REF!</v>
      </c>
      <c r="J145" s="9" t="e">
        <f t="shared" si="30"/>
        <v>#REF!</v>
      </c>
      <c r="K145" s="14" t="e">
        <f t="shared" si="31"/>
        <v>#REF!</v>
      </c>
      <c r="L145" s="9" t="e">
        <f>VLOOKUP(YEAR(G145),Справочники!$C$3:$I$33,7,FALSE)</f>
        <v>#REF!</v>
      </c>
      <c r="M145" s="5" t="e">
        <f>VLOOKUP(YEAR(G145),Справочники!$C$3:$F$33,4,FALSE)</f>
        <v>#REF!</v>
      </c>
      <c r="N145" s="5" t="e">
        <f t="shared" si="32"/>
        <v>#REF!</v>
      </c>
      <c r="O145" s="5" t="e">
        <f t="shared" si="39"/>
        <v>#REF!</v>
      </c>
      <c r="P145" s="5" t="e">
        <f t="shared" si="39"/>
        <v>#REF!</v>
      </c>
      <c r="Q145" s="5" t="e">
        <f t="shared" si="40"/>
        <v>#REF!</v>
      </c>
      <c r="R145" s="5" t="e">
        <f t="shared" si="33"/>
        <v>#REF!</v>
      </c>
      <c r="S145" s="5" t="e">
        <f t="shared" si="34"/>
        <v>#REF!</v>
      </c>
      <c r="T145" s="5" t="e">
        <f t="shared" si="35"/>
        <v>#REF!</v>
      </c>
      <c r="U145" s="5" t="e">
        <f t="shared" si="41"/>
        <v>#REF!</v>
      </c>
      <c r="V145" s="5" t="e">
        <f t="shared" si="36"/>
        <v>#REF!</v>
      </c>
      <c r="W145" s="5" t="e">
        <f t="shared" si="28"/>
        <v>#REF!</v>
      </c>
    </row>
    <row r="146" spans="2:23" x14ac:dyDescent="0.25">
      <c r="B146" s="4"/>
      <c r="D146" s="4"/>
      <c r="F146" s="2">
        <v>136</v>
      </c>
      <c r="G146" s="14" t="e">
        <f t="shared" si="37"/>
        <v>#REF!</v>
      </c>
      <c r="H146" s="14" t="e">
        <f t="shared" si="29"/>
        <v>#REF!</v>
      </c>
      <c r="I146" s="9" t="e">
        <f t="shared" si="38"/>
        <v>#REF!</v>
      </c>
      <c r="J146" s="9" t="e">
        <f t="shared" si="30"/>
        <v>#REF!</v>
      </c>
      <c r="K146" s="14" t="e">
        <f t="shared" si="31"/>
        <v>#REF!</v>
      </c>
      <c r="L146" s="9" t="e">
        <f>VLOOKUP(YEAR(G146),Справочники!$C$3:$I$33,7,FALSE)</f>
        <v>#REF!</v>
      </c>
      <c r="M146" s="5" t="e">
        <f>VLOOKUP(YEAR(G146),Справочники!$C$3:$F$33,4,FALSE)</f>
        <v>#REF!</v>
      </c>
      <c r="N146" s="5" t="e">
        <f t="shared" si="32"/>
        <v>#REF!</v>
      </c>
      <c r="O146" s="5" t="e">
        <f t="shared" si="39"/>
        <v>#REF!</v>
      </c>
      <c r="P146" s="5" t="e">
        <f t="shared" si="39"/>
        <v>#REF!</v>
      </c>
      <c r="Q146" s="5" t="e">
        <f t="shared" si="40"/>
        <v>#REF!</v>
      </c>
      <c r="R146" s="5" t="e">
        <f t="shared" si="33"/>
        <v>#REF!</v>
      </c>
      <c r="S146" s="5" t="e">
        <f t="shared" si="34"/>
        <v>#REF!</v>
      </c>
      <c r="T146" s="5" t="e">
        <f t="shared" si="35"/>
        <v>#REF!</v>
      </c>
      <c r="U146" s="5" t="e">
        <f t="shared" si="41"/>
        <v>#REF!</v>
      </c>
      <c r="V146" s="5" t="e">
        <f t="shared" si="36"/>
        <v>#REF!</v>
      </c>
      <c r="W146" s="5" t="e">
        <f t="shared" si="28"/>
        <v>#REF!</v>
      </c>
    </row>
    <row r="147" spans="2:23" x14ac:dyDescent="0.25">
      <c r="B147" s="4"/>
      <c r="D147" s="4"/>
      <c r="F147" s="2">
        <v>137</v>
      </c>
      <c r="G147" s="14" t="e">
        <f t="shared" si="37"/>
        <v>#REF!</v>
      </c>
      <c r="H147" s="14" t="e">
        <f t="shared" si="29"/>
        <v>#REF!</v>
      </c>
      <c r="I147" s="9" t="e">
        <f t="shared" si="38"/>
        <v>#REF!</v>
      </c>
      <c r="J147" s="9" t="e">
        <f t="shared" si="30"/>
        <v>#REF!</v>
      </c>
      <c r="K147" s="14" t="e">
        <f t="shared" si="31"/>
        <v>#REF!</v>
      </c>
      <c r="L147" s="9" t="e">
        <f>VLOOKUP(YEAR(G147),Справочники!$C$3:$I$33,7,FALSE)</f>
        <v>#REF!</v>
      </c>
      <c r="M147" s="5" t="e">
        <f>VLOOKUP(YEAR(G147),Справочники!$C$3:$F$33,4,FALSE)</f>
        <v>#REF!</v>
      </c>
      <c r="N147" s="5" t="e">
        <f t="shared" si="32"/>
        <v>#REF!</v>
      </c>
      <c r="O147" s="5" t="e">
        <f t="shared" si="39"/>
        <v>#REF!</v>
      </c>
      <c r="P147" s="5" t="e">
        <f t="shared" si="39"/>
        <v>#REF!</v>
      </c>
      <c r="Q147" s="5" t="e">
        <f t="shared" si="40"/>
        <v>#REF!</v>
      </c>
      <c r="R147" s="5" t="e">
        <f t="shared" si="33"/>
        <v>#REF!</v>
      </c>
      <c r="S147" s="5" t="e">
        <f t="shared" si="34"/>
        <v>#REF!</v>
      </c>
      <c r="T147" s="5" t="e">
        <f t="shared" si="35"/>
        <v>#REF!</v>
      </c>
      <c r="U147" s="5" t="e">
        <f t="shared" si="41"/>
        <v>#REF!</v>
      </c>
      <c r="V147" s="5" t="e">
        <f t="shared" si="36"/>
        <v>#REF!</v>
      </c>
      <c r="W147" s="5" t="e">
        <f t="shared" si="28"/>
        <v>#REF!</v>
      </c>
    </row>
    <row r="148" spans="2:23" x14ac:dyDescent="0.25">
      <c r="B148" s="4"/>
      <c r="D148" s="4"/>
      <c r="F148" s="2">
        <v>138</v>
      </c>
      <c r="G148" s="14" t="e">
        <f t="shared" si="37"/>
        <v>#REF!</v>
      </c>
      <c r="H148" s="14" t="e">
        <f t="shared" si="29"/>
        <v>#REF!</v>
      </c>
      <c r="I148" s="9" t="e">
        <f t="shared" si="38"/>
        <v>#REF!</v>
      </c>
      <c r="J148" s="9" t="e">
        <f t="shared" si="30"/>
        <v>#REF!</v>
      </c>
      <c r="K148" s="14" t="e">
        <f t="shared" si="31"/>
        <v>#REF!</v>
      </c>
      <c r="L148" s="9" t="e">
        <f>VLOOKUP(YEAR(G148),Справочники!$C$3:$I$33,7,FALSE)</f>
        <v>#REF!</v>
      </c>
      <c r="M148" s="5" t="e">
        <f>VLOOKUP(YEAR(G148),Справочники!$C$3:$F$33,4,FALSE)</f>
        <v>#REF!</v>
      </c>
      <c r="N148" s="5" t="e">
        <f t="shared" si="32"/>
        <v>#REF!</v>
      </c>
      <c r="O148" s="5" t="e">
        <f t="shared" si="39"/>
        <v>#REF!</v>
      </c>
      <c r="P148" s="5" t="e">
        <f t="shared" si="39"/>
        <v>#REF!</v>
      </c>
      <c r="Q148" s="5" t="e">
        <f t="shared" si="40"/>
        <v>#REF!</v>
      </c>
      <c r="R148" s="5" t="e">
        <f t="shared" si="33"/>
        <v>#REF!</v>
      </c>
      <c r="S148" s="5" t="e">
        <f t="shared" si="34"/>
        <v>#REF!</v>
      </c>
      <c r="T148" s="5" t="e">
        <f t="shared" si="35"/>
        <v>#REF!</v>
      </c>
      <c r="U148" s="5" t="e">
        <f t="shared" si="41"/>
        <v>#REF!</v>
      </c>
      <c r="V148" s="5" t="e">
        <f t="shared" si="36"/>
        <v>#REF!</v>
      </c>
      <c r="W148" s="5" t="e">
        <f t="shared" si="28"/>
        <v>#REF!</v>
      </c>
    </row>
    <row r="149" spans="2:23" x14ac:dyDescent="0.25">
      <c r="B149" s="4"/>
      <c r="D149" s="4"/>
      <c r="F149" s="2">
        <v>139</v>
      </c>
      <c r="G149" s="14" t="e">
        <f t="shared" si="37"/>
        <v>#REF!</v>
      </c>
      <c r="H149" s="14" t="e">
        <f t="shared" si="29"/>
        <v>#REF!</v>
      </c>
      <c r="I149" s="9" t="e">
        <f t="shared" si="38"/>
        <v>#REF!</v>
      </c>
      <c r="J149" s="9" t="e">
        <f t="shared" si="30"/>
        <v>#REF!</v>
      </c>
      <c r="K149" s="14" t="e">
        <f t="shared" si="31"/>
        <v>#REF!</v>
      </c>
      <c r="L149" s="9" t="e">
        <f>VLOOKUP(YEAR(G149),Справочники!$C$3:$I$33,7,FALSE)</f>
        <v>#REF!</v>
      </c>
      <c r="M149" s="5" t="e">
        <f>VLOOKUP(YEAR(G149),Справочники!$C$3:$F$33,4,FALSE)</f>
        <v>#REF!</v>
      </c>
      <c r="N149" s="5" t="e">
        <f t="shared" si="32"/>
        <v>#REF!</v>
      </c>
      <c r="O149" s="5" t="e">
        <f t="shared" si="39"/>
        <v>#REF!</v>
      </c>
      <c r="P149" s="5" t="e">
        <f t="shared" si="39"/>
        <v>#REF!</v>
      </c>
      <c r="Q149" s="5" t="e">
        <f t="shared" si="40"/>
        <v>#REF!</v>
      </c>
      <c r="R149" s="5" t="e">
        <f t="shared" si="33"/>
        <v>#REF!</v>
      </c>
      <c r="S149" s="5" t="e">
        <f t="shared" si="34"/>
        <v>#REF!</v>
      </c>
      <c r="T149" s="5" t="e">
        <f t="shared" si="35"/>
        <v>#REF!</v>
      </c>
      <c r="U149" s="5" t="e">
        <f t="shared" si="41"/>
        <v>#REF!</v>
      </c>
      <c r="V149" s="5" t="e">
        <f t="shared" si="36"/>
        <v>#REF!</v>
      </c>
      <c r="W149" s="5" t="e">
        <f t="shared" si="28"/>
        <v>#REF!</v>
      </c>
    </row>
    <row r="150" spans="2:23" x14ac:dyDescent="0.25">
      <c r="B150" s="4"/>
      <c r="D150" s="4"/>
      <c r="F150" s="2">
        <v>140</v>
      </c>
      <c r="G150" s="14" t="e">
        <f t="shared" si="37"/>
        <v>#REF!</v>
      </c>
      <c r="H150" s="14" t="e">
        <f t="shared" si="29"/>
        <v>#REF!</v>
      </c>
      <c r="I150" s="9" t="e">
        <f t="shared" si="38"/>
        <v>#REF!</v>
      </c>
      <c r="J150" s="9" t="e">
        <f t="shared" si="30"/>
        <v>#REF!</v>
      </c>
      <c r="K150" s="14" t="e">
        <f t="shared" si="31"/>
        <v>#REF!</v>
      </c>
      <c r="L150" s="9" t="e">
        <f>VLOOKUP(YEAR(G150),Справочники!$C$3:$I$33,7,FALSE)</f>
        <v>#REF!</v>
      </c>
      <c r="M150" s="5" t="e">
        <f>VLOOKUP(YEAR(G150),Справочники!$C$3:$F$33,4,FALSE)</f>
        <v>#REF!</v>
      </c>
      <c r="N150" s="5" t="e">
        <f t="shared" si="32"/>
        <v>#REF!</v>
      </c>
      <c r="O150" s="5" t="e">
        <f t="shared" si="39"/>
        <v>#REF!</v>
      </c>
      <c r="P150" s="5" t="e">
        <f t="shared" si="39"/>
        <v>#REF!</v>
      </c>
      <c r="Q150" s="5" t="e">
        <f t="shared" si="40"/>
        <v>#REF!</v>
      </c>
      <c r="R150" s="5" t="e">
        <f t="shared" si="33"/>
        <v>#REF!</v>
      </c>
      <c r="S150" s="5" t="e">
        <f t="shared" si="34"/>
        <v>#REF!</v>
      </c>
      <c r="T150" s="5" t="e">
        <f t="shared" si="35"/>
        <v>#REF!</v>
      </c>
      <c r="U150" s="5" t="e">
        <f t="shared" si="41"/>
        <v>#REF!</v>
      </c>
      <c r="V150" s="5" t="e">
        <f t="shared" si="36"/>
        <v>#REF!</v>
      </c>
      <c r="W150" s="5" t="e">
        <f t="shared" si="28"/>
        <v>#REF!</v>
      </c>
    </row>
    <row r="151" spans="2:23" x14ac:dyDescent="0.25">
      <c r="B151" s="4"/>
      <c r="D151" s="4"/>
      <c r="F151" s="2">
        <v>141</v>
      </c>
      <c r="G151" s="14" t="e">
        <f t="shared" si="37"/>
        <v>#REF!</v>
      </c>
      <c r="H151" s="14" t="e">
        <f t="shared" si="29"/>
        <v>#REF!</v>
      </c>
      <c r="I151" s="9" t="e">
        <f t="shared" si="38"/>
        <v>#REF!</v>
      </c>
      <c r="J151" s="9" t="e">
        <f t="shared" si="30"/>
        <v>#REF!</v>
      </c>
      <c r="K151" s="14" t="e">
        <f t="shared" si="31"/>
        <v>#REF!</v>
      </c>
      <c r="L151" s="9" t="e">
        <f>VLOOKUP(YEAR(G151),Справочники!$C$3:$I$33,7,FALSE)</f>
        <v>#REF!</v>
      </c>
      <c r="M151" s="5" t="e">
        <f>VLOOKUP(YEAR(G151),Справочники!$C$3:$F$33,4,FALSE)</f>
        <v>#REF!</v>
      </c>
      <c r="N151" s="5" t="e">
        <f t="shared" si="32"/>
        <v>#REF!</v>
      </c>
      <c r="O151" s="5" t="e">
        <f t="shared" si="39"/>
        <v>#REF!</v>
      </c>
      <c r="P151" s="5" t="e">
        <f t="shared" si="39"/>
        <v>#REF!</v>
      </c>
      <c r="Q151" s="5" t="e">
        <f t="shared" si="40"/>
        <v>#REF!</v>
      </c>
      <c r="R151" s="5" t="e">
        <f t="shared" si="33"/>
        <v>#REF!</v>
      </c>
      <c r="S151" s="5" t="e">
        <f t="shared" si="34"/>
        <v>#REF!</v>
      </c>
      <c r="T151" s="5" t="e">
        <f t="shared" si="35"/>
        <v>#REF!</v>
      </c>
      <c r="U151" s="5" t="e">
        <f t="shared" si="41"/>
        <v>#REF!</v>
      </c>
      <c r="V151" s="5" t="e">
        <f t="shared" si="36"/>
        <v>#REF!</v>
      </c>
      <c r="W151" s="5" t="e">
        <f t="shared" si="28"/>
        <v>#REF!</v>
      </c>
    </row>
    <row r="152" spans="2:23" x14ac:dyDescent="0.25">
      <c r="B152" s="4"/>
      <c r="D152" s="4"/>
      <c r="F152" s="2">
        <v>142</v>
      </c>
      <c r="G152" s="14" t="e">
        <f t="shared" si="37"/>
        <v>#REF!</v>
      </c>
      <c r="H152" s="14" t="e">
        <f t="shared" si="29"/>
        <v>#REF!</v>
      </c>
      <c r="I152" s="9" t="e">
        <f t="shared" si="38"/>
        <v>#REF!</v>
      </c>
      <c r="J152" s="9" t="e">
        <f t="shared" si="30"/>
        <v>#REF!</v>
      </c>
      <c r="K152" s="14" t="e">
        <f t="shared" si="31"/>
        <v>#REF!</v>
      </c>
      <c r="L152" s="9" t="e">
        <f>VLOOKUP(YEAR(G152),Справочники!$C$3:$I$33,7,FALSE)</f>
        <v>#REF!</v>
      </c>
      <c r="M152" s="5" t="e">
        <f>VLOOKUP(YEAR(G152),Справочники!$C$3:$F$33,4,FALSE)</f>
        <v>#REF!</v>
      </c>
      <c r="N152" s="5" t="e">
        <f t="shared" si="32"/>
        <v>#REF!</v>
      </c>
      <c r="O152" s="5" t="e">
        <f t="shared" si="39"/>
        <v>#REF!</v>
      </c>
      <c r="P152" s="5" t="e">
        <f t="shared" si="39"/>
        <v>#REF!</v>
      </c>
      <c r="Q152" s="5" t="e">
        <f t="shared" si="40"/>
        <v>#REF!</v>
      </c>
      <c r="R152" s="5" t="e">
        <f t="shared" si="33"/>
        <v>#REF!</v>
      </c>
      <c r="S152" s="5" t="e">
        <f t="shared" si="34"/>
        <v>#REF!</v>
      </c>
      <c r="T152" s="5" t="e">
        <f t="shared" si="35"/>
        <v>#REF!</v>
      </c>
      <c r="U152" s="5" t="e">
        <f t="shared" si="41"/>
        <v>#REF!</v>
      </c>
      <c r="V152" s="5" t="e">
        <f t="shared" si="36"/>
        <v>#REF!</v>
      </c>
      <c r="W152" s="5" t="e">
        <f t="shared" si="28"/>
        <v>#REF!</v>
      </c>
    </row>
    <row r="153" spans="2:23" x14ac:dyDescent="0.25">
      <c r="B153" s="4"/>
      <c r="D153" s="4"/>
      <c r="F153" s="2">
        <v>143</v>
      </c>
      <c r="G153" s="14" t="e">
        <f t="shared" si="37"/>
        <v>#REF!</v>
      </c>
      <c r="H153" s="14" t="e">
        <f t="shared" si="29"/>
        <v>#REF!</v>
      </c>
      <c r="I153" s="9" t="e">
        <f t="shared" si="38"/>
        <v>#REF!</v>
      </c>
      <c r="J153" s="9" t="e">
        <f t="shared" si="30"/>
        <v>#REF!</v>
      </c>
      <c r="K153" s="14" t="e">
        <f t="shared" si="31"/>
        <v>#REF!</v>
      </c>
      <c r="L153" s="9" t="e">
        <f>VLOOKUP(YEAR(G153),Справочники!$C$3:$I$33,7,FALSE)</f>
        <v>#REF!</v>
      </c>
      <c r="M153" s="5" t="e">
        <f>VLOOKUP(YEAR(G153),Справочники!$C$3:$F$33,4,FALSE)</f>
        <v>#REF!</v>
      </c>
      <c r="N153" s="5" t="e">
        <f t="shared" si="32"/>
        <v>#REF!</v>
      </c>
      <c r="O153" s="5" t="e">
        <f t="shared" si="39"/>
        <v>#REF!</v>
      </c>
      <c r="P153" s="5" t="e">
        <f t="shared" si="39"/>
        <v>#REF!</v>
      </c>
      <c r="Q153" s="5" t="e">
        <f t="shared" si="40"/>
        <v>#REF!</v>
      </c>
      <c r="R153" s="5" t="e">
        <f t="shared" si="33"/>
        <v>#REF!</v>
      </c>
      <c r="S153" s="5" t="e">
        <f t="shared" si="34"/>
        <v>#REF!</v>
      </c>
      <c r="T153" s="5" t="e">
        <f t="shared" si="35"/>
        <v>#REF!</v>
      </c>
      <c r="U153" s="5" t="e">
        <f t="shared" si="41"/>
        <v>#REF!</v>
      </c>
      <c r="V153" s="5" t="e">
        <f t="shared" si="36"/>
        <v>#REF!</v>
      </c>
      <c r="W153" s="5" t="e">
        <f t="shared" si="28"/>
        <v>#REF!</v>
      </c>
    </row>
    <row r="154" spans="2:23" x14ac:dyDescent="0.25">
      <c r="B154" s="4"/>
      <c r="D154" s="4"/>
      <c r="F154" s="2">
        <v>144</v>
      </c>
      <c r="G154" s="14" t="e">
        <f t="shared" si="37"/>
        <v>#REF!</v>
      </c>
      <c r="H154" s="14" t="e">
        <f t="shared" si="29"/>
        <v>#REF!</v>
      </c>
      <c r="I154" s="9" t="e">
        <f t="shared" si="38"/>
        <v>#REF!</v>
      </c>
      <c r="J154" s="9" t="e">
        <f t="shared" si="30"/>
        <v>#REF!</v>
      </c>
      <c r="K154" s="14" t="e">
        <f t="shared" si="31"/>
        <v>#REF!</v>
      </c>
      <c r="L154" s="9" t="e">
        <f>VLOOKUP(YEAR(G154),Справочники!$C$3:$I$33,7,FALSE)</f>
        <v>#REF!</v>
      </c>
      <c r="M154" s="5" t="e">
        <f>VLOOKUP(YEAR(G154),Справочники!$C$3:$F$33,4,FALSE)</f>
        <v>#REF!</v>
      </c>
      <c r="N154" s="5" t="e">
        <f t="shared" si="32"/>
        <v>#REF!</v>
      </c>
      <c r="O154" s="5" t="e">
        <f t="shared" si="39"/>
        <v>#REF!</v>
      </c>
      <c r="P154" s="5" t="e">
        <f t="shared" si="39"/>
        <v>#REF!</v>
      </c>
      <c r="Q154" s="5" t="e">
        <f t="shared" si="40"/>
        <v>#REF!</v>
      </c>
      <c r="R154" s="5" t="e">
        <f t="shared" si="33"/>
        <v>#REF!</v>
      </c>
      <c r="S154" s="5" t="e">
        <f t="shared" si="34"/>
        <v>#REF!</v>
      </c>
      <c r="T154" s="5" t="e">
        <f t="shared" si="35"/>
        <v>#REF!</v>
      </c>
      <c r="U154" s="5" t="e">
        <f t="shared" si="41"/>
        <v>#REF!</v>
      </c>
      <c r="V154" s="5" t="e">
        <f t="shared" si="36"/>
        <v>#REF!</v>
      </c>
      <c r="W154" s="5" t="e">
        <f t="shared" si="28"/>
        <v>#REF!</v>
      </c>
    </row>
    <row r="155" spans="2:23" x14ac:dyDescent="0.25">
      <c r="B155" s="4"/>
      <c r="D155" s="4"/>
      <c r="F155" s="2">
        <v>145</v>
      </c>
      <c r="G155" s="14" t="e">
        <f t="shared" si="37"/>
        <v>#REF!</v>
      </c>
      <c r="H155" s="14" t="e">
        <f t="shared" si="29"/>
        <v>#REF!</v>
      </c>
      <c r="I155" s="9" t="e">
        <f t="shared" si="38"/>
        <v>#REF!</v>
      </c>
      <c r="J155" s="9" t="e">
        <f t="shared" si="30"/>
        <v>#REF!</v>
      </c>
      <c r="K155" s="14" t="e">
        <f t="shared" si="31"/>
        <v>#REF!</v>
      </c>
      <c r="L155" s="9" t="e">
        <f>VLOOKUP(YEAR(G155),Справочники!$C$3:$I$33,7,FALSE)</f>
        <v>#REF!</v>
      </c>
      <c r="M155" s="5" t="e">
        <f>VLOOKUP(YEAR(G155),Справочники!$C$3:$F$33,4,FALSE)</f>
        <v>#REF!</v>
      </c>
      <c r="N155" s="5" t="e">
        <f t="shared" si="32"/>
        <v>#REF!</v>
      </c>
      <c r="O155" s="5" t="e">
        <f t="shared" si="39"/>
        <v>#REF!</v>
      </c>
      <c r="P155" s="5" t="e">
        <f t="shared" si="39"/>
        <v>#REF!</v>
      </c>
      <c r="Q155" s="5" t="e">
        <f t="shared" si="40"/>
        <v>#REF!</v>
      </c>
      <c r="R155" s="5" t="e">
        <f t="shared" si="33"/>
        <v>#REF!</v>
      </c>
      <c r="S155" s="5" t="e">
        <f t="shared" si="34"/>
        <v>#REF!</v>
      </c>
      <c r="T155" s="5" t="e">
        <f t="shared" si="35"/>
        <v>#REF!</v>
      </c>
      <c r="U155" s="5" t="e">
        <f t="shared" si="41"/>
        <v>#REF!</v>
      </c>
      <c r="V155" s="5" t="e">
        <f t="shared" si="36"/>
        <v>#REF!</v>
      </c>
      <c r="W155" s="5" t="e">
        <f t="shared" si="28"/>
        <v>#REF!</v>
      </c>
    </row>
    <row r="156" spans="2:23" x14ac:dyDescent="0.25">
      <c r="B156" s="4"/>
      <c r="D156" s="4"/>
      <c r="F156" s="2">
        <v>146</v>
      </c>
      <c r="G156" s="14" t="e">
        <f t="shared" si="37"/>
        <v>#REF!</v>
      </c>
      <c r="H156" s="14" t="e">
        <f t="shared" si="29"/>
        <v>#REF!</v>
      </c>
      <c r="I156" s="9" t="e">
        <f t="shared" si="38"/>
        <v>#REF!</v>
      </c>
      <c r="J156" s="9" t="e">
        <f t="shared" si="30"/>
        <v>#REF!</v>
      </c>
      <c r="K156" s="14" t="e">
        <f t="shared" si="31"/>
        <v>#REF!</v>
      </c>
      <c r="L156" s="9" t="e">
        <f>VLOOKUP(YEAR(G156),Справочники!$C$3:$I$33,7,FALSE)</f>
        <v>#REF!</v>
      </c>
      <c r="M156" s="5" t="e">
        <f>VLOOKUP(YEAR(G156),Справочники!$C$3:$F$33,4,FALSE)</f>
        <v>#REF!</v>
      </c>
      <c r="N156" s="5" t="e">
        <f t="shared" si="32"/>
        <v>#REF!</v>
      </c>
      <c r="O156" s="5" t="e">
        <f t="shared" si="39"/>
        <v>#REF!</v>
      </c>
      <c r="P156" s="5" t="e">
        <f t="shared" si="39"/>
        <v>#REF!</v>
      </c>
      <c r="Q156" s="5" t="e">
        <f t="shared" si="40"/>
        <v>#REF!</v>
      </c>
      <c r="R156" s="5" t="e">
        <f t="shared" si="33"/>
        <v>#REF!</v>
      </c>
      <c r="S156" s="5" t="e">
        <f t="shared" si="34"/>
        <v>#REF!</v>
      </c>
      <c r="T156" s="5" t="e">
        <f t="shared" si="35"/>
        <v>#REF!</v>
      </c>
      <c r="U156" s="5" t="e">
        <f t="shared" si="41"/>
        <v>#REF!</v>
      </c>
      <c r="V156" s="5" t="e">
        <f t="shared" si="36"/>
        <v>#REF!</v>
      </c>
      <c r="W156" s="5" t="e">
        <f t="shared" si="28"/>
        <v>#REF!</v>
      </c>
    </row>
    <row r="157" spans="2:23" x14ac:dyDescent="0.25">
      <c r="B157" s="4"/>
      <c r="D157" s="4"/>
      <c r="F157" s="2">
        <v>147</v>
      </c>
      <c r="G157" s="14" t="e">
        <f t="shared" si="37"/>
        <v>#REF!</v>
      </c>
      <c r="H157" s="14" t="e">
        <f t="shared" si="29"/>
        <v>#REF!</v>
      </c>
      <c r="I157" s="9" t="e">
        <f t="shared" si="38"/>
        <v>#REF!</v>
      </c>
      <c r="J157" s="9" t="e">
        <f t="shared" si="30"/>
        <v>#REF!</v>
      </c>
      <c r="K157" s="14" t="e">
        <f t="shared" si="31"/>
        <v>#REF!</v>
      </c>
      <c r="L157" s="9" t="e">
        <f>VLOOKUP(YEAR(G157),Справочники!$C$3:$I$33,7,FALSE)</f>
        <v>#REF!</v>
      </c>
      <c r="M157" s="5" t="e">
        <f>VLOOKUP(YEAR(G157),Справочники!$C$3:$F$33,4,FALSE)</f>
        <v>#REF!</v>
      </c>
      <c r="N157" s="5" t="e">
        <f t="shared" si="32"/>
        <v>#REF!</v>
      </c>
      <c r="O157" s="5" t="e">
        <f t="shared" si="39"/>
        <v>#REF!</v>
      </c>
      <c r="P157" s="5" t="e">
        <f t="shared" si="39"/>
        <v>#REF!</v>
      </c>
      <c r="Q157" s="5" t="e">
        <f t="shared" si="40"/>
        <v>#REF!</v>
      </c>
      <c r="R157" s="5" t="e">
        <f t="shared" si="33"/>
        <v>#REF!</v>
      </c>
      <c r="S157" s="5" t="e">
        <f t="shared" si="34"/>
        <v>#REF!</v>
      </c>
      <c r="T157" s="5" t="e">
        <f t="shared" si="35"/>
        <v>#REF!</v>
      </c>
      <c r="U157" s="5" t="e">
        <f t="shared" si="41"/>
        <v>#REF!</v>
      </c>
      <c r="V157" s="5" t="e">
        <f t="shared" si="36"/>
        <v>#REF!</v>
      </c>
      <c r="W157" s="5" t="e">
        <f t="shared" si="28"/>
        <v>#REF!</v>
      </c>
    </row>
    <row r="158" spans="2:23" x14ac:dyDescent="0.25">
      <c r="B158" s="4"/>
      <c r="D158" s="4"/>
      <c r="F158" s="2">
        <v>148</v>
      </c>
      <c r="G158" s="14" t="e">
        <f t="shared" si="37"/>
        <v>#REF!</v>
      </c>
      <c r="H158" s="14" t="e">
        <f t="shared" si="29"/>
        <v>#REF!</v>
      </c>
      <c r="I158" s="9" t="e">
        <f t="shared" si="38"/>
        <v>#REF!</v>
      </c>
      <c r="J158" s="9" t="e">
        <f t="shared" si="30"/>
        <v>#REF!</v>
      </c>
      <c r="K158" s="14" t="e">
        <f t="shared" si="31"/>
        <v>#REF!</v>
      </c>
      <c r="L158" s="9" t="e">
        <f>VLOOKUP(YEAR(G158),Справочники!$C$3:$I$33,7,FALSE)</f>
        <v>#REF!</v>
      </c>
      <c r="M158" s="5" t="e">
        <f>VLOOKUP(YEAR(G158),Справочники!$C$3:$F$33,4,FALSE)</f>
        <v>#REF!</v>
      </c>
      <c r="N158" s="5" t="e">
        <f t="shared" si="32"/>
        <v>#REF!</v>
      </c>
      <c r="O158" s="5" t="e">
        <f t="shared" si="39"/>
        <v>#REF!</v>
      </c>
      <c r="P158" s="5" t="e">
        <f t="shared" si="39"/>
        <v>#REF!</v>
      </c>
      <c r="Q158" s="5" t="e">
        <f t="shared" si="40"/>
        <v>#REF!</v>
      </c>
      <c r="R158" s="5" t="e">
        <f t="shared" si="33"/>
        <v>#REF!</v>
      </c>
      <c r="S158" s="5" t="e">
        <f t="shared" si="34"/>
        <v>#REF!</v>
      </c>
      <c r="T158" s="5" t="e">
        <f t="shared" si="35"/>
        <v>#REF!</v>
      </c>
      <c r="U158" s="5" t="e">
        <f t="shared" si="41"/>
        <v>#REF!</v>
      </c>
      <c r="V158" s="5" t="e">
        <f t="shared" si="36"/>
        <v>#REF!</v>
      </c>
      <c r="W158" s="5" t="e">
        <f t="shared" si="28"/>
        <v>#REF!</v>
      </c>
    </row>
    <row r="159" spans="2:23" x14ac:dyDescent="0.25">
      <c r="B159" s="4"/>
      <c r="D159" s="4"/>
      <c r="F159" s="2">
        <v>149</v>
      </c>
      <c r="G159" s="14" t="e">
        <f t="shared" si="37"/>
        <v>#REF!</v>
      </c>
      <c r="H159" s="14" t="e">
        <f t="shared" si="29"/>
        <v>#REF!</v>
      </c>
      <c r="I159" s="9" t="e">
        <f t="shared" si="38"/>
        <v>#REF!</v>
      </c>
      <c r="J159" s="9" t="e">
        <f t="shared" si="30"/>
        <v>#REF!</v>
      </c>
      <c r="K159" s="14" t="e">
        <f t="shared" si="31"/>
        <v>#REF!</v>
      </c>
      <c r="L159" s="9" t="e">
        <f>VLOOKUP(YEAR(G159),Справочники!$C$3:$I$33,7,FALSE)</f>
        <v>#REF!</v>
      </c>
      <c r="M159" s="5" t="e">
        <f>VLOOKUP(YEAR(G159),Справочники!$C$3:$F$33,4,FALSE)</f>
        <v>#REF!</v>
      </c>
      <c r="N159" s="5" t="e">
        <f t="shared" si="32"/>
        <v>#REF!</v>
      </c>
      <c r="O159" s="5" t="e">
        <f t="shared" si="39"/>
        <v>#REF!</v>
      </c>
      <c r="P159" s="5" t="e">
        <f t="shared" si="39"/>
        <v>#REF!</v>
      </c>
      <c r="Q159" s="5" t="e">
        <f t="shared" si="40"/>
        <v>#REF!</v>
      </c>
      <c r="R159" s="5" t="e">
        <f t="shared" si="33"/>
        <v>#REF!</v>
      </c>
      <c r="S159" s="5" t="e">
        <f t="shared" si="34"/>
        <v>#REF!</v>
      </c>
      <c r="T159" s="5" t="e">
        <f t="shared" si="35"/>
        <v>#REF!</v>
      </c>
      <c r="U159" s="5" t="e">
        <f t="shared" si="41"/>
        <v>#REF!</v>
      </c>
      <c r="V159" s="5" t="e">
        <f t="shared" si="36"/>
        <v>#REF!</v>
      </c>
      <c r="W159" s="5" t="e">
        <f t="shared" si="28"/>
        <v>#REF!</v>
      </c>
    </row>
    <row r="160" spans="2:23" x14ac:dyDescent="0.25">
      <c r="B160" s="4"/>
      <c r="D160" s="4"/>
      <c r="F160" s="2">
        <v>150</v>
      </c>
      <c r="G160" s="14" t="e">
        <f t="shared" si="37"/>
        <v>#REF!</v>
      </c>
      <c r="H160" s="14" t="e">
        <f t="shared" si="29"/>
        <v>#REF!</v>
      </c>
      <c r="I160" s="9" t="e">
        <f t="shared" si="38"/>
        <v>#REF!</v>
      </c>
      <c r="J160" s="9" t="e">
        <f t="shared" si="30"/>
        <v>#REF!</v>
      </c>
      <c r="K160" s="14" t="e">
        <f t="shared" si="31"/>
        <v>#REF!</v>
      </c>
      <c r="L160" s="9" t="e">
        <f>VLOOKUP(YEAR(G160),Справочники!$C$3:$I$33,7,FALSE)</f>
        <v>#REF!</v>
      </c>
      <c r="M160" s="5" t="e">
        <f>VLOOKUP(YEAR(G160),Справочники!$C$3:$F$33,4,FALSE)</f>
        <v>#REF!</v>
      </c>
      <c r="N160" s="5" t="e">
        <f t="shared" si="32"/>
        <v>#REF!</v>
      </c>
      <c r="O160" s="5" t="e">
        <f t="shared" si="39"/>
        <v>#REF!</v>
      </c>
      <c r="P160" s="5" t="e">
        <f t="shared" si="39"/>
        <v>#REF!</v>
      </c>
      <c r="Q160" s="5" t="e">
        <f t="shared" si="40"/>
        <v>#REF!</v>
      </c>
      <c r="R160" s="5" t="e">
        <f t="shared" si="33"/>
        <v>#REF!</v>
      </c>
      <c r="S160" s="5" t="e">
        <f t="shared" si="34"/>
        <v>#REF!</v>
      </c>
      <c r="T160" s="5" t="e">
        <f t="shared" si="35"/>
        <v>#REF!</v>
      </c>
      <c r="U160" s="5" t="e">
        <f t="shared" si="41"/>
        <v>#REF!</v>
      </c>
      <c r="V160" s="5" t="e">
        <f t="shared" si="36"/>
        <v>#REF!</v>
      </c>
      <c r="W160" s="5" t="e">
        <f t="shared" si="28"/>
        <v>#REF!</v>
      </c>
    </row>
    <row r="161" spans="2:23" x14ac:dyDescent="0.25">
      <c r="B161" s="4"/>
      <c r="D161" s="4"/>
      <c r="F161" s="2">
        <v>151</v>
      </c>
      <c r="G161" s="14" t="e">
        <f t="shared" si="37"/>
        <v>#REF!</v>
      </c>
      <c r="H161" s="14" t="e">
        <f t="shared" si="29"/>
        <v>#REF!</v>
      </c>
      <c r="I161" s="9" t="e">
        <f t="shared" si="38"/>
        <v>#REF!</v>
      </c>
      <c r="J161" s="9" t="e">
        <f t="shared" si="30"/>
        <v>#REF!</v>
      </c>
      <c r="K161" s="14" t="e">
        <f t="shared" si="31"/>
        <v>#REF!</v>
      </c>
      <c r="L161" s="9" t="e">
        <f>VLOOKUP(YEAR(G161),Справочники!$C$3:$I$33,7,FALSE)</f>
        <v>#REF!</v>
      </c>
      <c r="M161" s="5" t="e">
        <f>VLOOKUP(YEAR(G161),Справочники!$C$3:$F$33,4,FALSE)</f>
        <v>#REF!</v>
      </c>
      <c r="N161" s="5" t="e">
        <f t="shared" si="32"/>
        <v>#REF!</v>
      </c>
      <c r="O161" s="5" t="e">
        <f t="shared" si="39"/>
        <v>#REF!</v>
      </c>
      <c r="P161" s="5" t="e">
        <f t="shared" si="39"/>
        <v>#REF!</v>
      </c>
      <c r="Q161" s="5" t="e">
        <f t="shared" si="40"/>
        <v>#REF!</v>
      </c>
      <c r="R161" s="5" t="e">
        <f t="shared" si="33"/>
        <v>#REF!</v>
      </c>
      <c r="S161" s="5" t="e">
        <f t="shared" si="34"/>
        <v>#REF!</v>
      </c>
      <c r="T161" s="5" t="e">
        <f t="shared" si="35"/>
        <v>#REF!</v>
      </c>
      <c r="U161" s="5" t="e">
        <f t="shared" si="41"/>
        <v>#REF!</v>
      </c>
      <c r="V161" s="5" t="e">
        <f t="shared" si="36"/>
        <v>#REF!</v>
      </c>
      <c r="W161" s="5" t="e">
        <f t="shared" si="28"/>
        <v>#REF!</v>
      </c>
    </row>
    <row r="162" spans="2:23" x14ac:dyDescent="0.25">
      <c r="B162" s="4"/>
      <c r="D162" s="4"/>
      <c r="F162" s="2">
        <v>152</v>
      </c>
      <c r="G162" s="14" t="e">
        <f t="shared" si="37"/>
        <v>#REF!</v>
      </c>
      <c r="H162" s="14" t="e">
        <f t="shared" si="29"/>
        <v>#REF!</v>
      </c>
      <c r="I162" s="9" t="e">
        <f t="shared" si="38"/>
        <v>#REF!</v>
      </c>
      <c r="J162" s="9" t="e">
        <f t="shared" si="30"/>
        <v>#REF!</v>
      </c>
      <c r="K162" s="14" t="e">
        <f t="shared" si="31"/>
        <v>#REF!</v>
      </c>
      <c r="L162" s="9" t="e">
        <f>VLOOKUP(YEAR(G162),Справочники!$C$3:$I$33,7,FALSE)</f>
        <v>#REF!</v>
      </c>
      <c r="M162" s="5" t="e">
        <f>VLOOKUP(YEAR(G162),Справочники!$C$3:$F$33,4,FALSE)</f>
        <v>#REF!</v>
      </c>
      <c r="N162" s="5" t="e">
        <f t="shared" si="32"/>
        <v>#REF!</v>
      </c>
      <c r="O162" s="5" t="e">
        <f t="shared" si="39"/>
        <v>#REF!</v>
      </c>
      <c r="P162" s="5" t="e">
        <f t="shared" si="39"/>
        <v>#REF!</v>
      </c>
      <c r="Q162" s="5" t="e">
        <f t="shared" si="40"/>
        <v>#REF!</v>
      </c>
      <c r="R162" s="5" t="e">
        <f t="shared" si="33"/>
        <v>#REF!</v>
      </c>
      <c r="S162" s="5" t="e">
        <f t="shared" si="34"/>
        <v>#REF!</v>
      </c>
      <c r="T162" s="5" t="e">
        <f t="shared" si="35"/>
        <v>#REF!</v>
      </c>
      <c r="U162" s="5" t="e">
        <f t="shared" si="41"/>
        <v>#REF!</v>
      </c>
      <c r="V162" s="5" t="e">
        <f t="shared" si="36"/>
        <v>#REF!</v>
      </c>
      <c r="W162" s="5" t="e">
        <f t="shared" si="28"/>
        <v>#REF!</v>
      </c>
    </row>
    <row r="163" spans="2:23" x14ac:dyDescent="0.25">
      <c r="B163" s="4"/>
      <c r="D163" s="4"/>
      <c r="F163" s="2">
        <v>153</v>
      </c>
      <c r="G163" s="14" t="e">
        <f t="shared" si="37"/>
        <v>#REF!</v>
      </c>
      <c r="H163" s="14" t="e">
        <f t="shared" si="29"/>
        <v>#REF!</v>
      </c>
      <c r="I163" s="9" t="e">
        <f t="shared" si="38"/>
        <v>#REF!</v>
      </c>
      <c r="J163" s="9" t="e">
        <f t="shared" si="30"/>
        <v>#REF!</v>
      </c>
      <c r="K163" s="14" t="e">
        <f t="shared" si="31"/>
        <v>#REF!</v>
      </c>
      <c r="L163" s="9" t="e">
        <f>VLOOKUP(YEAR(G163),Справочники!$C$3:$I$33,7,FALSE)</f>
        <v>#REF!</v>
      </c>
      <c r="M163" s="5" t="e">
        <f>VLOOKUP(YEAR(G163),Справочники!$C$3:$F$33,4,FALSE)</f>
        <v>#REF!</v>
      </c>
      <c r="N163" s="5" t="e">
        <f t="shared" si="32"/>
        <v>#REF!</v>
      </c>
      <c r="O163" s="5" t="e">
        <f t="shared" si="39"/>
        <v>#REF!</v>
      </c>
      <c r="P163" s="5" t="e">
        <f t="shared" si="39"/>
        <v>#REF!</v>
      </c>
      <c r="Q163" s="5" t="e">
        <f t="shared" si="40"/>
        <v>#REF!</v>
      </c>
      <c r="R163" s="5" t="e">
        <f t="shared" si="33"/>
        <v>#REF!</v>
      </c>
      <c r="S163" s="5" t="e">
        <f t="shared" si="34"/>
        <v>#REF!</v>
      </c>
      <c r="T163" s="5" t="e">
        <f t="shared" si="35"/>
        <v>#REF!</v>
      </c>
      <c r="U163" s="5" t="e">
        <f t="shared" si="41"/>
        <v>#REF!</v>
      </c>
      <c r="V163" s="5" t="e">
        <f t="shared" si="36"/>
        <v>#REF!</v>
      </c>
      <c r="W163" s="5" t="e">
        <f t="shared" si="28"/>
        <v>#REF!</v>
      </c>
    </row>
    <row r="164" spans="2:23" x14ac:dyDescent="0.25">
      <c r="B164" s="4"/>
      <c r="D164" s="4"/>
      <c r="F164" s="2">
        <v>154</v>
      </c>
      <c r="G164" s="14" t="e">
        <f t="shared" si="37"/>
        <v>#REF!</v>
      </c>
      <c r="H164" s="14" t="e">
        <f t="shared" si="29"/>
        <v>#REF!</v>
      </c>
      <c r="I164" s="9" t="e">
        <f t="shared" si="38"/>
        <v>#REF!</v>
      </c>
      <c r="J164" s="9" t="e">
        <f t="shared" si="30"/>
        <v>#REF!</v>
      </c>
      <c r="K164" s="14" t="e">
        <f t="shared" si="31"/>
        <v>#REF!</v>
      </c>
      <c r="L164" s="9" t="e">
        <f>VLOOKUP(YEAR(G164),Справочники!$C$3:$I$33,7,FALSE)</f>
        <v>#REF!</v>
      </c>
      <c r="M164" s="5" t="e">
        <f>VLOOKUP(YEAR(G164),Справочники!$C$3:$F$33,4,FALSE)</f>
        <v>#REF!</v>
      </c>
      <c r="N164" s="5" t="e">
        <f t="shared" si="32"/>
        <v>#REF!</v>
      </c>
      <c r="O164" s="5" t="e">
        <f t="shared" si="39"/>
        <v>#REF!</v>
      </c>
      <c r="P164" s="5" t="e">
        <f t="shared" si="39"/>
        <v>#REF!</v>
      </c>
      <c r="Q164" s="5" t="e">
        <f t="shared" si="40"/>
        <v>#REF!</v>
      </c>
      <c r="R164" s="5" t="e">
        <f t="shared" si="33"/>
        <v>#REF!</v>
      </c>
      <c r="S164" s="5" t="e">
        <f t="shared" si="34"/>
        <v>#REF!</v>
      </c>
      <c r="T164" s="5" t="e">
        <f t="shared" si="35"/>
        <v>#REF!</v>
      </c>
      <c r="U164" s="5" t="e">
        <f t="shared" si="41"/>
        <v>#REF!</v>
      </c>
      <c r="V164" s="5" t="e">
        <f t="shared" si="36"/>
        <v>#REF!</v>
      </c>
      <c r="W164" s="5" t="e">
        <f t="shared" si="28"/>
        <v>#REF!</v>
      </c>
    </row>
    <row r="165" spans="2:23" x14ac:dyDescent="0.25">
      <c r="B165" s="4"/>
      <c r="D165" s="4"/>
      <c r="F165" s="2">
        <v>155</v>
      </c>
      <c r="G165" s="14" t="e">
        <f t="shared" si="37"/>
        <v>#REF!</v>
      </c>
      <c r="H165" s="14" t="e">
        <f t="shared" si="29"/>
        <v>#REF!</v>
      </c>
      <c r="I165" s="9" t="e">
        <f t="shared" si="38"/>
        <v>#REF!</v>
      </c>
      <c r="J165" s="9" t="e">
        <f t="shared" si="30"/>
        <v>#REF!</v>
      </c>
      <c r="K165" s="14" t="e">
        <f t="shared" si="31"/>
        <v>#REF!</v>
      </c>
      <c r="L165" s="9" t="e">
        <f>VLOOKUP(YEAR(G165),Справочники!$C$3:$I$33,7,FALSE)</f>
        <v>#REF!</v>
      </c>
      <c r="M165" s="5" t="e">
        <f>VLOOKUP(YEAR(G165),Справочники!$C$3:$F$33,4,FALSE)</f>
        <v>#REF!</v>
      </c>
      <c r="N165" s="5" t="e">
        <f t="shared" si="32"/>
        <v>#REF!</v>
      </c>
      <c r="O165" s="5" t="e">
        <f t="shared" si="39"/>
        <v>#REF!</v>
      </c>
      <c r="P165" s="5" t="e">
        <f t="shared" si="39"/>
        <v>#REF!</v>
      </c>
      <c r="Q165" s="5" t="e">
        <f t="shared" si="40"/>
        <v>#REF!</v>
      </c>
      <c r="R165" s="5" t="e">
        <f t="shared" si="33"/>
        <v>#REF!</v>
      </c>
      <c r="S165" s="5" t="e">
        <f t="shared" si="34"/>
        <v>#REF!</v>
      </c>
      <c r="T165" s="5" t="e">
        <f t="shared" si="35"/>
        <v>#REF!</v>
      </c>
      <c r="U165" s="5" t="e">
        <f t="shared" si="41"/>
        <v>#REF!</v>
      </c>
      <c r="V165" s="5" t="e">
        <f t="shared" si="36"/>
        <v>#REF!</v>
      </c>
      <c r="W165" s="5" t="e">
        <f t="shared" si="28"/>
        <v>#REF!</v>
      </c>
    </row>
    <row r="166" spans="2:23" x14ac:dyDescent="0.25">
      <c r="B166" s="4"/>
      <c r="D166" s="4"/>
      <c r="F166" s="2">
        <v>156</v>
      </c>
      <c r="G166" s="14" t="e">
        <f t="shared" si="37"/>
        <v>#REF!</v>
      </c>
      <c r="H166" s="14" t="e">
        <f t="shared" si="29"/>
        <v>#REF!</v>
      </c>
      <c r="I166" s="9" t="e">
        <f t="shared" si="38"/>
        <v>#REF!</v>
      </c>
      <c r="J166" s="9" t="e">
        <f t="shared" si="30"/>
        <v>#REF!</v>
      </c>
      <c r="K166" s="14" t="e">
        <f t="shared" si="31"/>
        <v>#REF!</v>
      </c>
      <c r="L166" s="9" t="e">
        <f>VLOOKUP(YEAR(G166),Справочники!$C$3:$I$33,7,FALSE)</f>
        <v>#REF!</v>
      </c>
      <c r="M166" s="5" t="e">
        <f>VLOOKUP(YEAR(G166),Справочники!$C$3:$F$33,4,FALSE)</f>
        <v>#REF!</v>
      </c>
      <c r="N166" s="5" t="e">
        <f t="shared" si="32"/>
        <v>#REF!</v>
      </c>
      <c r="O166" s="5" t="e">
        <f t="shared" si="39"/>
        <v>#REF!</v>
      </c>
      <c r="P166" s="5" t="e">
        <f t="shared" si="39"/>
        <v>#REF!</v>
      </c>
      <c r="Q166" s="5" t="e">
        <f t="shared" si="40"/>
        <v>#REF!</v>
      </c>
      <c r="R166" s="5" t="e">
        <f t="shared" si="33"/>
        <v>#REF!</v>
      </c>
      <c r="S166" s="5" t="e">
        <f t="shared" si="34"/>
        <v>#REF!</v>
      </c>
      <c r="T166" s="5" t="e">
        <f t="shared" si="35"/>
        <v>#REF!</v>
      </c>
      <c r="U166" s="5" t="e">
        <f t="shared" si="41"/>
        <v>#REF!</v>
      </c>
      <c r="V166" s="5" t="e">
        <f t="shared" si="36"/>
        <v>#REF!</v>
      </c>
      <c r="W166" s="5" t="e">
        <f t="shared" si="28"/>
        <v>#REF!</v>
      </c>
    </row>
    <row r="167" spans="2:23" x14ac:dyDescent="0.25">
      <c r="B167" s="4"/>
      <c r="D167" s="4"/>
      <c r="F167" s="2">
        <v>157</v>
      </c>
      <c r="G167" s="14" t="e">
        <f t="shared" si="37"/>
        <v>#REF!</v>
      </c>
      <c r="H167" s="14" t="e">
        <f t="shared" si="29"/>
        <v>#REF!</v>
      </c>
      <c r="I167" s="9" t="e">
        <f t="shared" si="38"/>
        <v>#REF!</v>
      </c>
      <c r="J167" s="9" t="e">
        <f t="shared" si="30"/>
        <v>#REF!</v>
      </c>
      <c r="K167" s="14" t="e">
        <f t="shared" si="31"/>
        <v>#REF!</v>
      </c>
      <c r="L167" s="9" t="e">
        <f>VLOOKUP(YEAR(G167),Справочники!$C$3:$I$33,7,FALSE)</f>
        <v>#REF!</v>
      </c>
      <c r="M167" s="5" t="e">
        <f>VLOOKUP(YEAR(G167),Справочники!$C$3:$F$33,4,FALSE)</f>
        <v>#REF!</v>
      </c>
      <c r="N167" s="5" t="e">
        <f t="shared" si="32"/>
        <v>#REF!</v>
      </c>
      <c r="O167" s="5" t="e">
        <f t="shared" si="39"/>
        <v>#REF!</v>
      </c>
      <c r="P167" s="5" t="e">
        <f t="shared" si="39"/>
        <v>#REF!</v>
      </c>
      <c r="Q167" s="5" t="e">
        <f t="shared" si="40"/>
        <v>#REF!</v>
      </c>
      <c r="R167" s="5" t="e">
        <f t="shared" si="33"/>
        <v>#REF!</v>
      </c>
      <c r="S167" s="5" t="e">
        <f t="shared" si="34"/>
        <v>#REF!</v>
      </c>
      <c r="T167" s="5" t="e">
        <f t="shared" si="35"/>
        <v>#REF!</v>
      </c>
      <c r="U167" s="5" t="e">
        <f t="shared" si="41"/>
        <v>#REF!</v>
      </c>
      <c r="V167" s="5" t="e">
        <f t="shared" si="36"/>
        <v>#REF!</v>
      </c>
      <c r="W167" s="5" t="e">
        <f t="shared" si="28"/>
        <v>#REF!</v>
      </c>
    </row>
    <row r="168" spans="2:23" x14ac:dyDescent="0.25">
      <c r="B168" s="4"/>
      <c r="D168" s="4"/>
      <c r="F168" s="2">
        <v>158</v>
      </c>
      <c r="G168" s="14" t="e">
        <f t="shared" si="37"/>
        <v>#REF!</v>
      </c>
      <c r="H168" s="14" t="e">
        <f t="shared" si="29"/>
        <v>#REF!</v>
      </c>
      <c r="I168" s="9" t="e">
        <f t="shared" si="38"/>
        <v>#REF!</v>
      </c>
      <c r="J168" s="9" t="e">
        <f t="shared" si="30"/>
        <v>#REF!</v>
      </c>
      <c r="K168" s="14" t="e">
        <f t="shared" si="31"/>
        <v>#REF!</v>
      </c>
      <c r="L168" s="9" t="e">
        <f>VLOOKUP(YEAR(G168),Справочники!$C$3:$I$33,7,FALSE)</f>
        <v>#REF!</v>
      </c>
      <c r="M168" s="5" t="e">
        <f>VLOOKUP(YEAR(G168),Справочники!$C$3:$F$33,4,FALSE)</f>
        <v>#REF!</v>
      </c>
      <c r="N168" s="5" t="e">
        <f t="shared" si="32"/>
        <v>#REF!</v>
      </c>
      <c r="O168" s="5" t="e">
        <f t="shared" si="39"/>
        <v>#REF!</v>
      </c>
      <c r="P168" s="5" t="e">
        <f t="shared" si="39"/>
        <v>#REF!</v>
      </c>
      <c r="Q168" s="5" t="e">
        <f t="shared" si="40"/>
        <v>#REF!</v>
      </c>
      <c r="R168" s="5" t="e">
        <f t="shared" si="33"/>
        <v>#REF!</v>
      </c>
      <c r="S168" s="5" t="e">
        <f t="shared" si="34"/>
        <v>#REF!</v>
      </c>
      <c r="T168" s="5" t="e">
        <f t="shared" si="35"/>
        <v>#REF!</v>
      </c>
      <c r="U168" s="5" t="e">
        <f t="shared" si="41"/>
        <v>#REF!</v>
      </c>
      <c r="V168" s="5" t="e">
        <f t="shared" si="36"/>
        <v>#REF!</v>
      </c>
      <c r="W168" s="5" t="e">
        <f t="shared" si="28"/>
        <v>#REF!</v>
      </c>
    </row>
    <row r="169" spans="2:23" x14ac:dyDescent="0.25">
      <c r="B169" s="4"/>
      <c r="D169" s="4"/>
      <c r="F169" s="2">
        <v>159</v>
      </c>
      <c r="G169" s="14" t="e">
        <f t="shared" si="37"/>
        <v>#REF!</v>
      </c>
      <c r="H169" s="14" t="e">
        <f t="shared" si="29"/>
        <v>#REF!</v>
      </c>
      <c r="I169" s="9" t="e">
        <f t="shared" si="38"/>
        <v>#REF!</v>
      </c>
      <c r="J169" s="9" t="e">
        <f t="shared" si="30"/>
        <v>#REF!</v>
      </c>
      <c r="K169" s="14" t="e">
        <f t="shared" si="31"/>
        <v>#REF!</v>
      </c>
      <c r="L169" s="9" t="e">
        <f>VLOOKUP(YEAR(G169),Справочники!$C$3:$I$33,7,FALSE)</f>
        <v>#REF!</v>
      </c>
      <c r="M169" s="5" t="e">
        <f>VLOOKUP(YEAR(G169),Справочники!$C$3:$F$33,4,FALSE)</f>
        <v>#REF!</v>
      </c>
      <c r="N169" s="5" t="e">
        <f t="shared" si="32"/>
        <v>#REF!</v>
      </c>
      <c r="O169" s="5" t="e">
        <f t="shared" si="39"/>
        <v>#REF!</v>
      </c>
      <c r="P169" s="5" t="e">
        <f t="shared" si="39"/>
        <v>#REF!</v>
      </c>
      <c r="Q169" s="5" t="e">
        <f t="shared" si="40"/>
        <v>#REF!</v>
      </c>
      <c r="R169" s="5" t="e">
        <f t="shared" si="33"/>
        <v>#REF!</v>
      </c>
      <c r="S169" s="5" t="e">
        <f t="shared" si="34"/>
        <v>#REF!</v>
      </c>
      <c r="T169" s="5" t="e">
        <f t="shared" si="35"/>
        <v>#REF!</v>
      </c>
      <c r="U169" s="5" t="e">
        <f t="shared" si="41"/>
        <v>#REF!</v>
      </c>
      <c r="V169" s="5" t="e">
        <f t="shared" si="36"/>
        <v>#REF!</v>
      </c>
      <c r="W169" s="5" t="e">
        <f t="shared" si="28"/>
        <v>#REF!</v>
      </c>
    </row>
    <row r="170" spans="2:23" x14ac:dyDescent="0.25">
      <c r="B170" s="4"/>
      <c r="D170" s="4"/>
      <c r="F170" s="2">
        <v>160</v>
      </c>
      <c r="G170" s="14" t="e">
        <f t="shared" si="37"/>
        <v>#REF!</v>
      </c>
      <c r="H170" s="14" t="e">
        <f t="shared" si="29"/>
        <v>#REF!</v>
      </c>
      <c r="I170" s="9" t="e">
        <f t="shared" si="38"/>
        <v>#REF!</v>
      </c>
      <c r="J170" s="9" t="e">
        <f t="shared" si="30"/>
        <v>#REF!</v>
      </c>
      <c r="K170" s="14" t="e">
        <f t="shared" si="31"/>
        <v>#REF!</v>
      </c>
      <c r="L170" s="9" t="e">
        <f>VLOOKUP(YEAR(G170),Справочники!$C$3:$I$33,7,FALSE)</f>
        <v>#REF!</v>
      </c>
      <c r="M170" s="5" t="e">
        <f>VLOOKUP(YEAR(G170),Справочники!$C$3:$F$33,4,FALSE)</f>
        <v>#REF!</v>
      </c>
      <c r="N170" s="5" t="e">
        <f t="shared" si="32"/>
        <v>#REF!</v>
      </c>
      <c r="O170" s="5" t="e">
        <f t="shared" si="39"/>
        <v>#REF!</v>
      </c>
      <c r="P170" s="5" t="e">
        <f t="shared" si="39"/>
        <v>#REF!</v>
      </c>
      <c r="Q170" s="5" t="e">
        <f t="shared" si="40"/>
        <v>#REF!</v>
      </c>
      <c r="R170" s="5" t="e">
        <f t="shared" si="33"/>
        <v>#REF!</v>
      </c>
      <c r="S170" s="5" t="e">
        <f t="shared" si="34"/>
        <v>#REF!</v>
      </c>
      <c r="T170" s="5" t="e">
        <f t="shared" si="35"/>
        <v>#REF!</v>
      </c>
      <c r="U170" s="5" t="e">
        <f t="shared" si="41"/>
        <v>#REF!</v>
      </c>
      <c r="V170" s="5" t="e">
        <f t="shared" si="36"/>
        <v>#REF!</v>
      </c>
      <c r="W170" s="5" t="e">
        <f t="shared" si="28"/>
        <v>#REF!</v>
      </c>
    </row>
    <row r="171" spans="2:23" x14ac:dyDescent="0.25">
      <c r="B171" s="4"/>
      <c r="D171" s="4"/>
      <c r="F171" s="2">
        <v>161</v>
      </c>
      <c r="G171" s="14" t="e">
        <f t="shared" si="37"/>
        <v>#REF!</v>
      </c>
      <c r="H171" s="14" t="e">
        <f t="shared" si="29"/>
        <v>#REF!</v>
      </c>
      <c r="I171" s="9" t="e">
        <f t="shared" si="38"/>
        <v>#REF!</v>
      </c>
      <c r="J171" s="9" t="e">
        <f t="shared" si="30"/>
        <v>#REF!</v>
      </c>
      <c r="K171" s="14" t="e">
        <f t="shared" si="31"/>
        <v>#REF!</v>
      </c>
      <c r="L171" s="9" t="e">
        <f>VLOOKUP(YEAR(G171),Справочники!$C$3:$I$33,7,FALSE)</f>
        <v>#REF!</v>
      </c>
      <c r="M171" s="5" t="e">
        <f>VLOOKUP(YEAR(G171),Справочники!$C$3:$F$33,4,FALSE)</f>
        <v>#REF!</v>
      </c>
      <c r="N171" s="5" t="e">
        <f t="shared" si="32"/>
        <v>#REF!</v>
      </c>
      <c r="O171" s="5" t="e">
        <f t="shared" si="39"/>
        <v>#REF!</v>
      </c>
      <c r="P171" s="5" t="e">
        <f t="shared" si="39"/>
        <v>#REF!</v>
      </c>
      <c r="Q171" s="5" t="e">
        <f t="shared" si="40"/>
        <v>#REF!</v>
      </c>
      <c r="R171" s="5" t="e">
        <f t="shared" si="33"/>
        <v>#REF!</v>
      </c>
      <c r="S171" s="5" t="e">
        <f t="shared" si="34"/>
        <v>#REF!</v>
      </c>
      <c r="T171" s="5" t="e">
        <f t="shared" si="35"/>
        <v>#REF!</v>
      </c>
      <c r="U171" s="5" t="e">
        <f t="shared" si="41"/>
        <v>#REF!</v>
      </c>
      <c r="V171" s="5" t="e">
        <f t="shared" si="36"/>
        <v>#REF!</v>
      </c>
      <c r="W171" s="5" t="e">
        <f t="shared" si="28"/>
        <v>#REF!</v>
      </c>
    </row>
    <row r="172" spans="2:23" x14ac:dyDescent="0.25">
      <c r="B172" s="4"/>
      <c r="D172" s="4"/>
      <c r="F172" s="2">
        <v>162</v>
      </c>
      <c r="G172" s="14" t="e">
        <f t="shared" si="37"/>
        <v>#REF!</v>
      </c>
      <c r="H172" s="14" t="e">
        <f t="shared" si="29"/>
        <v>#REF!</v>
      </c>
      <c r="I172" s="9" t="e">
        <f t="shared" si="38"/>
        <v>#REF!</v>
      </c>
      <c r="J172" s="9" t="e">
        <f t="shared" si="30"/>
        <v>#REF!</v>
      </c>
      <c r="K172" s="14" t="e">
        <f t="shared" si="31"/>
        <v>#REF!</v>
      </c>
      <c r="L172" s="9" t="e">
        <f>VLOOKUP(YEAR(G172),Справочники!$C$3:$I$33,7,FALSE)</f>
        <v>#REF!</v>
      </c>
      <c r="M172" s="5" t="e">
        <f>VLOOKUP(YEAR(G172),Справочники!$C$3:$F$33,4,FALSE)</f>
        <v>#REF!</v>
      </c>
      <c r="N172" s="5" t="e">
        <f t="shared" si="32"/>
        <v>#REF!</v>
      </c>
      <c r="O172" s="5" t="e">
        <f t="shared" si="39"/>
        <v>#REF!</v>
      </c>
      <c r="P172" s="5" t="e">
        <f t="shared" si="39"/>
        <v>#REF!</v>
      </c>
      <c r="Q172" s="5" t="e">
        <f t="shared" si="40"/>
        <v>#REF!</v>
      </c>
      <c r="R172" s="5" t="e">
        <f t="shared" si="33"/>
        <v>#REF!</v>
      </c>
      <c r="S172" s="5" t="e">
        <f t="shared" si="34"/>
        <v>#REF!</v>
      </c>
      <c r="T172" s="5" t="e">
        <f t="shared" si="35"/>
        <v>#REF!</v>
      </c>
      <c r="U172" s="5" t="e">
        <f t="shared" si="41"/>
        <v>#REF!</v>
      </c>
      <c r="V172" s="5" t="e">
        <f t="shared" si="36"/>
        <v>#REF!</v>
      </c>
      <c r="W172" s="5" t="e">
        <f t="shared" si="28"/>
        <v>#REF!</v>
      </c>
    </row>
    <row r="173" spans="2:23" x14ac:dyDescent="0.25">
      <c r="B173" s="4"/>
      <c r="D173" s="4"/>
      <c r="F173" s="2">
        <v>163</v>
      </c>
      <c r="G173" s="14" t="e">
        <f t="shared" si="37"/>
        <v>#REF!</v>
      </c>
      <c r="H173" s="14" t="e">
        <f t="shared" si="29"/>
        <v>#REF!</v>
      </c>
      <c r="I173" s="9" t="e">
        <f t="shared" si="38"/>
        <v>#REF!</v>
      </c>
      <c r="J173" s="9" t="e">
        <f t="shared" si="30"/>
        <v>#REF!</v>
      </c>
      <c r="K173" s="14" t="e">
        <f t="shared" si="31"/>
        <v>#REF!</v>
      </c>
      <c r="L173" s="9" t="e">
        <f>VLOOKUP(YEAR(G173),Справочники!$C$3:$I$33,7,FALSE)</f>
        <v>#REF!</v>
      </c>
      <c r="M173" s="5" t="e">
        <f>VLOOKUP(YEAR(G173),Справочники!$C$3:$F$33,4,FALSE)</f>
        <v>#REF!</v>
      </c>
      <c r="N173" s="5" t="e">
        <f t="shared" si="32"/>
        <v>#REF!</v>
      </c>
      <c r="O173" s="5" t="e">
        <f t="shared" si="39"/>
        <v>#REF!</v>
      </c>
      <c r="P173" s="5" t="e">
        <f t="shared" si="39"/>
        <v>#REF!</v>
      </c>
      <c r="Q173" s="5" t="e">
        <f t="shared" si="40"/>
        <v>#REF!</v>
      </c>
      <c r="R173" s="5" t="e">
        <f t="shared" si="33"/>
        <v>#REF!</v>
      </c>
      <c r="S173" s="5" t="e">
        <f t="shared" si="34"/>
        <v>#REF!</v>
      </c>
      <c r="T173" s="5" t="e">
        <f t="shared" si="35"/>
        <v>#REF!</v>
      </c>
      <c r="U173" s="5" t="e">
        <f t="shared" si="41"/>
        <v>#REF!</v>
      </c>
      <c r="V173" s="5" t="e">
        <f t="shared" si="36"/>
        <v>#REF!</v>
      </c>
      <c r="W173" s="5" t="e">
        <f t="shared" si="28"/>
        <v>#REF!</v>
      </c>
    </row>
    <row r="174" spans="2:23" x14ac:dyDescent="0.25">
      <c r="B174" s="4"/>
      <c r="D174" s="4"/>
      <c r="F174" s="2">
        <v>164</v>
      </c>
      <c r="G174" s="14" t="e">
        <f t="shared" si="37"/>
        <v>#REF!</v>
      </c>
      <c r="H174" s="14" t="e">
        <f t="shared" si="29"/>
        <v>#REF!</v>
      </c>
      <c r="I174" s="9" t="e">
        <f t="shared" si="38"/>
        <v>#REF!</v>
      </c>
      <c r="J174" s="9" t="e">
        <f t="shared" si="30"/>
        <v>#REF!</v>
      </c>
      <c r="K174" s="14" t="e">
        <f t="shared" si="31"/>
        <v>#REF!</v>
      </c>
      <c r="L174" s="9" t="e">
        <f>VLOOKUP(YEAR(G174),Справочники!$C$3:$I$33,7,FALSE)</f>
        <v>#REF!</v>
      </c>
      <c r="M174" s="5" t="e">
        <f>VLOOKUP(YEAR(G174),Справочники!$C$3:$F$33,4,FALSE)</f>
        <v>#REF!</v>
      </c>
      <c r="N174" s="5" t="e">
        <f t="shared" si="32"/>
        <v>#REF!</v>
      </c>
      <c r="O174" s="5" t="e">
        <f t="shared" si="39"/>
        <v>#REF!</v>
      </c>
      <c r="P174" s="5" t="e">
        <f t="shared" si="39"/>
        <v>#REF!</v>
      </c>
      <c r="Q174" s="5" t="e">
        <f t="shared" si="40"/>
        <v>#REF!</v>
      </c>
      <c r="R174" s="5" t="e">
        <f t="shared" si="33"/>
        <v>#REF!</v>
      </c>
      <c r="S174" s="5" t="e">
        <f t="shared" si="34"/>
        <v>#REF!</v>
      </c>
      <c r="T174" s="5" t="e">
        <f t="shared" si="35"/>
        <v>#REF!</v>
      </c>
      <c r="U174" s="5" t="e">
        <f t="shared" si="41"/>
        <v>#REF!</v>
      </c>
      <c r="V174" s="5" t="e">
        <f t="shared" si="36"/>
        <v>#REF!</v>
      </c>
      <c r="W174" s="5" t="e">
        <f t="shared" si="28"/>
        <v>#REF!</v>
      </c>
    </row>
    <row r="175" spans="2:23" x14ac:dyDescent="0.25">
      <c r="B175" s="4"/>
      <c r="D175" s="4"/>
      <c r="F175" s="2">
        <v>165</v>
      </c>
      <c r="G175" s="14" t="e">
        <f t="shared" si="37"/>
        <v>#REF!</v>
      </c>
      <c r="H175" s="14" t="e">
        <f t="shared" si="29"/>
        <v>#REF!</v>
      </c>
      <c r="I175" s="9" t="e">
        <f t="shared" si="38"/>
        <v>#REF!</v>
      </c>
      <c r="J175" s="9" t="e">
        <f t="shared" si="30"/>
        <v>#REF!</v>
      </c>
      <c r="K175" s="14" t="e">
        <f t="shared" si="31"/>
        <v>#REF!</v>
      </c>
      <c r="L175" s="9" t="e">
        <f>VLOOKUP(YEAR(G175),Справочники!$C$3:$I$33,7,FALSE)</f>
        <v>#REF!</v>
      </c>
      <c r="M175" s="5" t="e">
        <f>VLOOKUP(YEAR(G175),Справочники!$C$3:$F$33,4,FALSE)</f>
        <v>#REF!</v>
      </c>
      <c r="N175" s="5" t="e">
        <f t="shared" si="32"/>
        <v>#REF!</v>
      </c>
      <c r="O175" s="5" t="e">
        <f t="shared" si="39"/>
        <v>#REF!</v>
      </c>
      <c r="P175" s="5" t="e">
        <f t="shared" si="39"/>
        <v>#REF!</v>
      </c>
      <c r="Q175" s="5" t="e">
        <f t="shared" si="40"/>
        <v>#REF!</v>
      </c>
      <c r="R175" s="5" t="e">
        <f t="shared" si="33"/>
        <v>#REF!</v>
      </c>
      <c r="S175" s="5" t="e">
        <f t="shared" si="34"/>
        <v>#REF!</v>
      </c>
      <c r="T175" s="5" t="e">
        <f t="shared" si="35"/>
        <v>#REF!</v>
      </c>
      <c r="U175" s="5" t="e">
        <f t="shared" si="41"/>
        <v>#REF!</v>
      </c>
      <c r="V175" s="5" t="e">
        <f t="shared" si="36"/>
        <v>#REF!</v>
      </c>
      <c r="W175" s="5" t="e">
        <f t="shared" si="28"/>
        <v>#REF!</v>
      </c>
    </row>
    <row r="176" spans="2:23" x14ac:dyDescent="0.25">
      <c r="B176" s="4"/>
      <c r="D176" s="4"/>
      <c r="F176" s="2">
        <v>166</v>
      </c>
      <c r="G176" s="14" t="e">
        <f t="shared" si="37"/>
        <v>#REF!</v>
      </c>
      <c r="H176" s="14" t="e">
        <f t="shared" si="29"/>
        <v>#REF!</v>
      </c>
      <c r="I176" s="9" t="e">
        <f t="shared" si="38"/>
        <v>#REF!</v>
      </c>
      <c r="J176" s="9" t="e">
        <f t="shared" si="30"/>
        <v>#REF!</v>
      </c>
      <c r="K176" s="14" t="e">
        <f t="shared" si="31"/>
        <v>#REF!</v>
      </c>
      <c r="L176" s="9" t="e">
        <f>VLOOKUP(YEAR(G176),Справочники!$C$3:$I$33,7,FALSE)</f>
        <v>#REF!</v>
      </c>
      <c r="M176" s="5" t="e">
        <f>VLOOKUP(YEAR(G176),Справочники!$C$3:$F$33,4,FALSE)</f>
        <v>#REF!</v>
      </c>
      <c r="N176" s="5" t="e">
        <f t="shared" si="32"/>
        <v>#REF!</v>
      </c>
      <c r="O176" s="5" t="e">
        <f t="shared" si="39"/>
        <v>#REF!</v>
      </c>
      <c r="P176" s="5" t="e">
        <f t="shared" si="39"/>
        <v>#REF!</v>
      </c>
      <c r="Q176" s="5" t="e">
        <f t="shared" si="40"/>
        <v>#REF!</v>
      </c>
      <c r="R176" s="5" t="e">
        <f t="shared" si="33"/>
        <v>#REF!</v>
      </c>
      <c r="S176" s="5" t="e">
        <f t="shared" si="34"/>
        <v>#REF!</v>
      </c>
      <c r="T176" s="5" t="e">
        <f t="shared" si="35"/>
        <v>#REF!</v>
      </c>
      <c r="U176" s="5" t="e">
        <f t="shared" si="41"/>
        <v>#REF!</v>
      </c>
      <c r="V176" s="5" t="e">
        <f t="shared" si="36"/>
        <v>#REF!</v>
      </c>
      <c r="W176" s="5" t="e">
        <f t="shared" si="28"/>
        <v>#REF!</v>
      </c>
    </row>
    <row r="177" spans="2:23" x14ac:dyDescent="0.25">
      <c r="B177" s="4"/>
      <c r="D177" s="4"/>
      <c r="F177" s="2">
        <v>167</v>
      </c>
      <c r="G177" s="14" t="e">
        <f t="shared" si="37"/>
        <v>#REF!</v>
      </c>
      <c r="H177" s="14" t="e">
        <f t="shared" si="29"/>
        <v>#REF!</v>
      </c>
      <c r="I177" s="9" t="e">
        <f t="shared" si="38"/>
        <v>#REF!</v>
      </c>
      <c r="J177" s="9" t="e">
        <f t="shared" si="30"/>
        <v>#REF!</v>
      </c>
      <c r="K177" s="14" t="e">
        <f t="shared" si="31"/>
        <v>#REF!</v>
      </c>
      <c r="L177" s="9" t="e">
        <f>VLOOKUP(YEAR(G177),Справочники!$C$3:$I$33,7,FALSE)</f>
        <v>#REF!</v>
      </c>
      <c r="M177" s="5" t="e">
        <f>VLOOKUP(YEAR(G177),Справочники!$C$3:$F$33,4,FALSE)</f>
        <v>#REF!</v>
      </c>
      <c r="N177" s="5" t="e">
        <f t="shared" si="32"/>
        <v>#REF!</v>
      </c>
      <c r="O177" s="5" t="e">
        <f t="shared" si="39"/>
        <v>#REF!</v>
      </c>
      <c r="P177" s="5" t="e">
        <f t="shared" si="39"/>
        <v>#REF!</v>
      </c>
      <c r="Q177" s="5" t="e">
        <f t="shared" si="40"/>
        <v>#REF!</v>
      </c>
      <c r="R177" s="5" t="e">
        <f t="shared" si="33"/>
        <v>#REF!</v>
      </c>
      <c r="S177" s="5" t="e">
        <f t="shared" si="34"/>
        <v>#REF!</v>
      </c>
      <c r="T177" s="5" t="e">
        <f t="shared" si="35"/>
        <v>#REF!</v>
      </c>
      <c r="U177" s="5" t="e">
        <f t="shared" si="41"/>
        <v>#REF!</v>
      </c>
      <c r="V177" s="5" t="e">
        <f t="shared" si="36"/>
        <v>#REF!</v>
      </c>
      <c r="W177" s="5" t="e">
        <f t="shared" si="28"/>
        <v>#REF!</v>
      </c>
    </row>
    <row r="178" spans="2:23" x14ac:dyDescent="0.25">
      <c r="B178" s="4"/>
      <c r="D178" s="4"/>
      <c r="F178" s="2">
        <v>168</v>
      </c>
      <c r="G178" s="14" t="e">
        <f t="shared" si="37"/>
        <v>#REF!</v>
      </c>
      <c r="H178" s="14" t="e">
        <f t="shared" si="29"/>
        <v>#REF!</v>
      </c>
      <c r="I178" s="9" t="e">
        <f t="shared" si="38"/>
        <v>#REF!</v>
      </c>
      <c r="J178" s="9" t="e">
        <f t="shared" si="30"/>
        <v>#REF!</v>
      </c>
      <c r="K178" s="14" t="e">
        <f t="shared" si="31"/>
        <v>#REF!</v>
      </c>
      <c r="L178" s="9" t="e">
        <f>VLOOKUP(YEAR(G178),Справочники!$C$3:$I$33,7,FALSE)</f>
        <v>#REF!</v>
      </c>
      <c r="M178" s="5" t="e">
        <f>VLOOKUP(YEAR(G178),Справочники!$C$3:$F$33,4,FALSE)</f>
        <v>#REF!</v>
      </c>
      <c r="N178" s="5" t="e">
        <f t="shared" si="32"/>
        <v>#REF!</v>
      </c>
      <c r="O178" s="5" t="e">
        <f t="shared" si="39"/>
        <v>#REF!</v>
      </c>
      <c r="P178" s="5" t="e">
        <f t="shared" si="39"/>
        <v>#REF!</v>
      </c>
      <c r="Q178" s="5" t="e">
        <f t="shared" si="40"/>
        <v>#REF!</v>
      </c>
      <c r="R178" s="5" t="e">
        <f t="shared" si="33"/>
        <v>#REF!</v>
      </c>
      <c r="S178" s="5" t="e">
        <f t="shared" si="34"/>
        <v>#REF!</v>
      </c>
      <c r="T178" s="5" t="e">
        <f t="shared" si="35"/>
        <v>#REF!</v>
      </c>
      <c r="U178" s="5" t="e">
        <f t="shared" si="41"/>
        <v>#REF!</v>
      </c>
      <c r="V178" s="5" t="e">
        <f t="shared" si="36"/>
        <v>#REF!</v>
      </c>
      <c r="W178" s="5" t="e">
        <f t="shared" si="28"/>
        <v>#REF!</v>
      </c>
    </row>
    <row r="179" spans="2:23" x14ac:dyDescent="0.25">
      <c r="B179" s="4"/>
      <c r="D179" s="4"/>
      <c r="F179" s="2">
        <v>169</v>
      </c>
      <c r="G179" s="14" t="e">
        <f t="shared" si="37"/>
        <v>#REF!</v>
      </c>
      <c r="H179" s="14" t="e">
        <f t="shared" si="29"/>
        <v>#REF!</v>
      </c>
      <c r="I179" s="9" t="e">
        <f t="shared" si="38"/>
        <v>#REF!</v>
      </c>
      <c r="J179" s="9" t="e">
        <f t="shared" si="30"/>
        <v>#REF!</v>
      </c>
      <c r="K179" s="14" t="e">
        <f t="shared" si="31"/>
        <v>#REF!</v>
      </c>
      <c r="L179" s="9" t="e">
        <f>VLOOKUP(YEAR(G179),Справочники!$C$3:$I$33,7,FALSE)</f>
        <v>#REF!</v>
      </c>
      <c r="M179" s="5" t="e">
        <f>VLOOKUP(YEAR(G179),Справочники!$C$3:$F$33,4,FALSE)</f>
        <v>#REF!</v>
      </c>
      <c r="N179" s="5" t="e">
        <f t="shared" si="32"/>
        <v>#REF!</v>
      </c>
      <c r="O179" s="5" t="e">
        <f t="shared" si="39"/>
        <v>#REF!</v>
      </c>
      <c r="P179" s="5" t="e">
        <f t="shared" si="39"/>
        <v>#REF!</v>
      </c>
      <c r="Q179" s="5" t="e">
        <f t="shared" si="40"/>
        <v>#REF!</v>
      </c>
      <c r="R179" s="5" t="e">
        <f t="shared" si="33"/>
        <v>#REF!</v>
      </c>
      <c r="S179" s="5" t="e">
        <f t="shared" si="34"/>
        <v>#REF!</v>
      </c>
      <c r="T179" s="5" t="e">
        <f t="shared" si="35"/>
        <v>#REF!</v>
      </c>
      <c r="U179" s="5" t="e">
        <f t="shared" si="41"/>
        <v>#REF!</v>
      </c>
      <c r="V179" s="5" t="e">
        <f t="shared" si="36"/>
        <v>#REF!</v>
      </c>
      <c r="W179" s="5" t="e">
        <f t="shared" si="28"/>
        <v>#REF!</v>
      </c>
    </row>
    <row r="180" spans="2:23" x14ac:dyDescent="0.25">
      <c r="B180" s="4"/>
      <c r="D180" s="4"/>
      <c r="F180" s="2">
        <v>170</v>
      </c>
      <c r="G180" s="14" t="e">
        <f t="shared" si="37"/>
        <v>#REF!</v>
      </c>
      <c r="H180" s="14" t="e">
        <f t="shared" si="29"/>
        <v>#REF!</v>
      </c>
      <c r="I180" s="9" t="e">
        <f t="shared" si="38"/>
        <v>#REF!</v>
      </c>
      <c r="J180" s="9" t="e">
        <f t="shared" si="30"/>
        <v>#REF!</v>
      </c>
      <c r="K180" s="14" t="e">
        <f t="shared" si="31"/>
        <v>#REF!</v>
      </c>
      <c r="L180" s="9" t="e">
        <f>VLOOKUP(YEAR(G180),Справочники!$C$3:$I$33,7,FALSE)</f>
        <v>#REF!</v>
      </c>
      <c r="M180" s="5" t="e">
        <f>VLOOKUP(YEAR(G180),Справочники!$C$3:$F$33,4,FALSE)</f>
        <v>#REF!</v>
      </c>
      <c r="N180" s="5" t="e">
        <f t="shared" si="32"/>
        <v>#REF!</v>
      </c>
      <c r="O180" s="5" t="e">
        <f t="shared" si="39"/>
        <v>#REF!</v>
      </c>
      <c r="P180" s="5" t="e">
        <f t="shared" si="39"/>
        <v>#REF!</v>
      </c>
      <c r="Q180" s="5" t="e">
        <f t="shared" si="40"/>
        <v>#REF!</v>
      </c>
      <c r="R180" s="5" t="e">
        <f t="shared" si="33"/>
        <v>#REF!</v>
      </c>
      <c r="S180" s="5" t="e">
        <f t="shared" si="34"/>
        <v>#REF!</v>
      </c>
      <c r="T180" s="5" t="e">
        <f t="shared" si="35"/>
        <v>#REF!</v>
      </c>
      <c r="U180" s="5" t="e">
        <f t="shared" si="41"/>
        <v>#REF!</v>
      </c>
      <c r="V180" s="5" t="e">
        <f t="shared" si="36"/>
        <v>#REF!</v>
      </c>
      <c r="W180" s="5" t="e">
        <f t="shared" si="28"/>
        <v>#REF!</v>
      </c>
    </row>
    <row r="181" spans="2:23" x14ac:dyDescent="0.25">
      <c r="B181" s="4"/>
      <c r="D181" s="4"/>
      <c r="F181" s="2">
        <v>171</v>
      </c>
      <c r="G181" s="14" t="e">
        <f t="shared" si="37"/>
        <v>#REF!</v>
      </c>
      <c r="H181" s="14" t="e">
        <f t="shared" si="29"/>
        <v>#REF!</v>
      </c>
      <c r="I181" s="9" t="e">
        <f t="shared" si="38"/>
        <v>#REF!</v>
      </c>
      <c r="J181" s="9" t="e">
        <f t="shared" si="30"/>
        <v>#REF!</v>
      </c>
      <c r="K181" s="14" t="e">
        <f t="shared" si="31"/>
        <v>#REF!</v>
      </c>
      <c r="L181" s="9" t="e">
        <f>VLOOKUP(YEAR(G181),Справочники!$C$3:$I$33,7,FALSE)</f>
        <v>#REF!</v>
      </c>
      <c r="M181" s="5" t="e">
        <f>VLOOKUP(YEAR(G181),Справочники!$C$3:$F$33,4,FALSE)</f>
        <v>#REF!</v>
      </c>
      <c r="N181" s="5" t="e">
        <f t="shared" si="32"/>
        <v>#REF!</v>
      </c>
      <c r="O181" s="5" t="e">
        <f t="shared" si="39"/>
        <v>#REF!</v>
      </c>
      <c r="P181" s="5" t="e">
        <f t="shared" si="39"/>
        <v>#REF!</v>
      </c>
      <c r="Q181" s="5" t="e">
        <f t="shared" si="40"/>
        <v>#REF!</v>
      </c>
      <c r="R181" s="5" t="e">
        <f t="shared" si="33"/>
        <v>#REF!</v>
      </c>
      <c r="S181" s="5" t="e">
        <f t="shared" si="34"/>
        <v>#REF!</v>
      </c>
      <c r="T181" s="5" t="e">
        <f t="shared" si="35"/>
        <v>#REF!</v>
      </c>
      <c r="U181" s="5" t="e">
        <f t="shared" si="41"/>
        <v>#REF!</v>
      </c>
      <c r="V181" s="5" t="e">
        <f t="shared" si="36"/>
        <v>#REF!</v>
      </c>
      <c r="W181" s="5" t="e">
        <f t="shared" si="28"/>
        <v>#REF!</v>
      </c>
    </row>
    <row r="182" spans="2:23" x14ac:dyDescent="0.25">
      <c r="B182" s="4"/>
      <c r="D182" s="4"/>
      <c r="F182" s="2">
        <v>172</v>
      </c>
      <c r="G182" s="14" t="e">
        <f t="shared" si="37"/>
        <v>#REF!</v>
      </c>
      <c r="H182" s="14" t="e">
        <f t="shared" si="29"/>
        <v>#REF!</v>
      </c>
      <c r="I182" s="9" t="e">
        <f t="shared" si="38"/>
        <v>#REF!</v>
      </c>
      <c r="J182" s="9" t="e">
        <f t="shared" si="30"/>
        <v>#REF!</v>
      </c>
      <c r="K182" s="14" t="e">
        <f t="shared" si="31"/>
        <v>#REF!</v>
      </c>
      <c r="L182" s="9" t="e">
        <f>VLOOKUP(YEAR(G182),Справочники!$C$3:$I$33,7,FALSE)</f>
        <v>#REF!</v>
      </c>
      <c r="M182" s="5" t="e">
        <f>VLOOKUP(YEAR(G182),Справочники!$C$3:$F$33,4,FALSE)</f>
        <v>#REF!</v>
      </c>
      <c r="N182" s="5" t="e">
        <f t="shared" si="32"/>
        <v>#REF!</v>
      </c>
      <c r="O182" s="5" t="e">
        <f t="shared" si="39"/>
        <v>#REF!</v>
      </c>
      <c r="P182" s="5" t="e">
        <f t="shared" si="39"/>
        <v>#REF!</v>
      </c>
      <c r="Q182" s="5" t="e">
        <f t="shared" si="40"/>
        <v>#REF!</v>
      </c>
      <c r="R182" s="5" t="e">
        <f t="shared" si="33"/>
        <v>#REF!</v>
      </c>
      <c r="S182" s="5" t="e">
        <f t="shared" si="34"/>
        <v>#REF!</v>
      </c>
      <c r="T182" s="5" t="e">
        <f t="shared" si="35"/>
        <v>#REF!</v>
      </c>
      <c r="U182" s="5" t="e">
        <f t="shared" si="41"/>
        <v>#REF!</v>
      </c>
      <c r="V182" s="5" t="e">
        <f t="shared" si="36"/>
        <v>#REF!</v>
      </c>
      <c r="W182" s="5" t="e">
        <f t="shared" si="28"/>
        <v>#REF!</v>
      </c>
    </row>
    <row r="183" spans="2:23" x14ac:dyDescent="0.25">
      <c r="B183" s="4"/>
      <c r="D183" s="4"/>
      <c r="F183" s="2">
        <v>173</v>
      </c>
      <c r="G183" s="14" t="e">
        <f t="shared" si="37"/>
        <v>#REF!</v>
      </c>
      <c r="H183" s="14" t="e">
        <f t="shared" si="29"/>
        <v>#REF!</v>
      </c>
      <c r="I183" s="9" t="e">
        <f t="shared" si="38"/>
        <v>#REF!</v>
      </c>
      <c r="J183" s="9" t="e">
        <f t="shared" si="30"/>
        <v>#REF!</v>
      </c>
      <c r="K183" s="14" t="e">
        <f t="shared" si="31"/>
        <v>#REF!</v>
      </c>
      <c r="L183" s="9" t="e">
        <f>VLOOKUP(YEAR(G183),Справочники!$C$3:$I$33,7,FALSE)</f>
        <v>#REF!</v>
      </c>
      <c r="M183" s="5" t="e">
        <f>VLOOKUP(YEAR(G183),Справочники!$C$3:$F$33,4,FALSE)</f>
        <v>#REF!</v>
      </c>
      <c r="N183" s="5" t="e">
        <f t="shared" si="32"/>
        <v>#REF!</v>
      </c>
      <c r="O183" s="5" t="e">
        <f t="shared" si="39"/>
        <v>#REF!</v>
      </c>
      <c r="P183" s="5" t="e">
        <f t="shared" si="39"/>
        <v>#REF!</v>
      </c>
      <c r="Q183" s="5" t="e">
        <f t="shared" si="40"/>
        <v>#REF!</v>
      </c>
      <c r="R183" s="5" t="e">
        <f t="shared" si="33"/>
        <v>#REF!</v>
      </c>
      <c r="S183" s="5" t="e">
        <f t="shared" si="34"/>
        <v>#REF!</v>
      </c>
      <c r="T183" s="5" t="e">
        <f t="shared" si="35"/>
        <v>#REF!</v>
      </c>
      <c r="U183" s="5" t="e">
        <f t="shared" si="41"/>
        <v>#REF!</v>
      </c>
      <c r="V183" s="5" t="e">
        <f t="shared" si="36"/>
        <v>#REF!</v>
      </c>
      <c r="W183" s="5" t="e">
        <f t="shared" si="28"/>
        <v>#REF!</v>
      </c>
    </row>
    <row r="184" spans="2:23" x14ac:dyDescent="0.25">
      <c r="B184" s="4"/>
      <c r="D184" s="4"/>
      <c r="F184" s="2">
        <v>174</v>
      </c>
      <c r="G184" s="14" t="e">
        <f t="shared" si="37"/>
        <v>#REF!</v>
      </c>
      <c r="H184" s="14" t="e">
        <f t="shared" si="29"/>
        <v>#REF!</v>
      </c>
      <c r="I184" s="9" t="e">
        <f t="shared" si="38"/>
        <v>#REF!</v>
      </c>
      <c r="J184" s="9" t="e">
        <f t="shared" si="30"/>
        <v>#REF!</v>
      </c>
      <c r="K184" s="14" t="e">
        <f t="shared" si="31"/>
        <v>#REF!</v>
      </c>
      <c r="L184" s="9" t="e">
        <f>VLOOKUP(YEAR(G184),Справочники!$C$3:$I$33,7,FALSE)</f>
        <v>#REF!</v>
      </c>
      <c r="M184" s="5" t="e">
        <f>VLOOKUP(YEAR(G184),Справочники!$C$3:$F$33,4,FALSE)</f>
        <v>#REF!</v>
      </c>
      <c r="N184" s="5" t="e">
        <f t="shared" si="32"/>
        <v>#REF!</v>
      </c>
      <c r="O184" s="5" t="e">
        <f t="shared" si="39"/>
        <v>#REF!</v>
      </c>
      <c r="P184" s="5" t="e">
        <f t="shared" si="39"/>
        <v>#REF!</v>
      </c>
      <c r="Q184" s="5" t="e">
        <f t="shared" si="40"/>
        <v>#REF!</v>
      </c>
      <c r="R184" s="5" t="e">
        <f t="shared" si="33"/>
        <v>#REF!</v>
      </c>
      <c r="S184" s="5" t="e">
        <f t="shared" si="34"/>
        <v>#REF!</v>
      </c>
      <c r="T184" s="5" t="e">
        <f t="shared" si="35"/>
        <v>#REF!</v>
      </c>
      <c r="U184" s="5" t="e">
        <f t="shared" si="41"/>
        <v>#REF!</v>
      </c>
      <c r="V184" s="5" t="e">
        <f t="shared" si="36"/>
        <v>#REF!</v>
      </c>
      <c r="W184" s="5" t="e">
        <f t="shared" si="28"/>
        <v>#REF!</v>
      </c>
    </row>
    <row r="185" spans="2:23" x14ac:dyDescent="0.25">
      <c r="B185" s="4"/>
      <c r="D185" s="4"/>
      <c r="F185" s="2">
        <v>175</v>
      </c>
      <c r="G185" s="14" t="e">
        <f t="shared" si="37"/>
        <v>#REF!</v>
      </c>
      <c r="H185" s="14" t="e">
        <f t="shared" si="29"/>
        <v>#REF!</v>
      </c>
      <c r="I185" s="9" t="e">
        <f t="shared" si="38"/>
        <v>#REF!</v>
      </c>
      <c r="J185" s="9" t="e">
        <f t="shared" si="30"/>
        <v>#REF!</v>
      </c>
      <c r="K185" s="14" t="e">
        <f t="shared" si="31"/>
        <v>#REF!</v>
      </c>
      <c r="L185" s="9" t="e">
        <f>VLOOKUP(YEAR(G185),Справочники!$C$3:$I$33,7,FALSE)</f>
        <v>#REF!</v>
      </c>
      <c r="M185" s="5" t="e">
        <f>VLOOKUP(YEAR(G185),Справочники!$C$3:$F$33,4,FALSE)</f>
        <v>#REF!</v>
      </c>
      <c r="N185" s="5" t="e">
        <f t="shared" si="32"/>
        <v>#REF!</v>
      </c>
      <c r="O185" s="5" t="e">
        <f t="shared" si="39"/>
        <v>#REF!</v>
      </c>
      <c r="P185" s="5" t="e">
        <f t="shared" si="39"/>
        <v>#REF!</v>
      </c>
      <c r="Q185" s="5" t="e">
        <f t="shared" si="40"/>
        <v>#REF!</v>
      </c>
      <c r="R185" s="5" t="e">
        <f t="shared" si="33"/>
        <v>#REF!</v>
      </c>
      <c r="S185" s="5" t="e">
        <f t="shared" si="34"/>
        <v>#REF!</v>
      </c>
      <c r="T185" s="5" t="e">
        <f t="shared" si="35"/>
        <v>#REF!</v>
      </c>
      <c r="U185" s="5" t="e">
        <f t="shared" si="41"/>
        <v>#REF!</v>
      </c>
      <c r="V185" s="5" t="e">
        <f t="shared" si="36"/>
        <v>#REF!</v>
      </c>
      <c r="W185" s="5" t="e">
        <f t="shared" si="28"/>
        <v>#REF!</v>
      </c>
    </row>
    <row r="186" spans="2:23" x14ac:dyDescent="0.25">
      <c r="B186" s="4"/>
      <c r="D186" s="4"/>
      <c r="F186" s="2">
        <v>176</v>
      </c>
      <c r="G186" s="14" t="e">
        <f t="shared" si="37"/>
        <v>#REF!</v>
      </c>
      <c r="H186" s="14" t="e">
        <f t="shared" si="29"/>
        <v>#REF!</v>
      </c>
      <c r="I186" s="9" t="e">
        <f t="shared" si="38"/>
        <v>#REF!</v>
      </c>
      <c r="J186" s="9" t="e">
        <f t="shared" si="30"/>
        <v>#REF!</v>
      </c>
      <c r="K186" s="14" t="e">
        <f t="shared" si="31"/>
        <v>#REF!</v>
      </c>
      <c r="L186" s="9" t="e">
        <f>VLOOKUP(YEAR(G186),Справочники!$C$3:$I$33,7,FALSE)</f>
        <v>#REF!</v>
      </c>
      <c r="M186" s="5" t="e">
        <f>VLOOKUP(YEAR(G186),Справочники!$C$3:$F$33,4,FALSE)</f>
        <v>#REF!</v>
      </c>
      <c r="N186" s="5" t="e">
        <f t="shared" si="32"/>
        <v>#REF!</v>
      </c>
      <c r="O186" s="5" t="e">
        <f t="shared" si="39"/>
        <v>#REF!</v>
      </c>
      <c r="P186" s="5" t="e">
        <f t="shared" si="39"/>
        <v>#REF!</v>
      </c>
      <c r="Q186" s="5" t="e">
        <f t="shared" si="40"/>
        <v>#REF!</v>
      </c>
      <c r="R186" s="5" t="e">
        <f t="shared" si="33"/>
        <v>#REF!</v>
      </c>
      <c r="S186" s="5" t="e">
        <f t="shared" si="34"/>
        <v>#REF!</v>
      </c>
      <c r="T186" s="5" t="e">
        <f t="shared" si="35"/>
        <v>#REF!</v>
      </c>
      <c r="U186" s="5" t="e">
        <f t="shared" si="41"/>
        <v>#REF!</v>
      </c>
      <c r="V186" s="5" t="e">
        <f t="shared" si="36"/>
        <v>#REF!</v>
      </c>
      <c r="W186" s="5" t="e">
        <f t="shared" si="28"/>
        <v>#REF!</v>
      </c>
    </row>
    <row r="187" spans="2:23" x14ac:dyDescent="0.25">
      <c r="B187" s="4"/>
      <c r="D187" s="4"/>
      <c r="F187" s="2">
        <v>177</v>
      </c>
      <c r="G187" s="14" t="e">
        <f t="shared" si="37"/>
        <v>#REF!</v>
      </c>
      <c r="H187" s="14" t="e">
        <f t="shared" si="29"/>
        <v>#REF!</v>
      </c>
      <c r="I187" s="9" t="e">
        <f t="shared" si="38"/>
        <v>#REF!</v>
      </c>
      <c r="J187" s="9" t="e">
        <f t="shared" si="30"/>
        <v>#REF!</v>
      </c>
      <c r="K187" s="14" t="e">
        <f t="shared" si="31"/>
        <v>#REF!</v>
      </c>
      <c r="L187" s="9" t="e">
        <f>VLOOKUP(YEAR(G187),Справочники!$C$3:$I$33,7,FALSE)</f>
        <v>#REF!</v>
      </c>
      <c r="M187" s="5" t="e">
        <f>VLOOKUP(YEAR(G187),Справочники!$C$3:$F$33,4,FALSE)</f>
        <v>#REF!</v>
      </c>
      <c r="N187" s="5" t="e">
        <f t="shared" si="32"/>
        <v>#REF!</v>
      </c>
      <c r="O187" s="5" t="e">
        <f t="shared" si="39"/>
        <v>#REF!</v>
      </c>
      <c r="P187" s="5" t="e">
        <f t="shared" si="39"/>
        <v>#REF!</v>
      </c>
      <c r="Q187" s="5" t="e">
        <f t="shared" si="40"/>
        <v>#REF!</v>
      </c>
      <c r="R187" s="5" t="e">
        <f t="shared" si="33"/>
        <v>#REF!</v>
      </c>
      <c r="S187" s="5" t="e">
        <f t="shared" si="34"/>
        <v>#REF!</v>
      </c>
      <c r="T187" s="5" t="e">
        <f t="shared" si="35"/>
        <v>#REF!</v>
      </c>
      <c r="U187" s="5" t="e">
        <f t="shared" si="41"/>
        <v>#REF!</v>
      </c>
      <c r="V187" s="5" t="e">
        <f t="shared" si="36"/>
        <v>#REF!</v>
      </c>
      <c r="W187" s="5" t="e">
        <f t="shared" si="28"/>
        <v>#REF!</v>
      </c>
    </row>
    <row r="188" spans="2:23" x14ac:dyDescent="0.25">
      <c r="B188" s="4"/>
      <c r="D188" s="4"/>
      <c r="F188" s="2">
        <v>178</v>
      </c>
      <c r="G188" s="14" t="e">
        <f t="shared" si="37"/>
        <v>#REF!</v>
      </c>
      <c r="H188" s="14" t="e">
        <f t="shared" si="29"/>
        <v>#REF!</v>
      </c>
      <c r="I188" s="9" t="e">
        <f t="shared" si="38"/>
        <v>#REF!</v>
      </c>
      <c r="J188" s="9" t="e">
        <f t="shared" si="30"/>
        <v>#REF!</v>
      </c>
      <c r="K188" s="14" t="e">
        <f t="shared" si="31"/>
        <v>#REF!</v>
      </c>
      <c r="L188" s="9" t="e">
        <f>VLOOKUP(YEAR(G188),Справочники!$C$3:$I$33,7,FALSE)</f>
        <v>#REF!</v>
      </c>
      <c r="M188" s="5" t="e">
        <f>VLOOKUP(YEAR(G188),Справочники!$C$3:$F$33,4,FALSE)</f>
        <v>#REF!</v>
      </c>
      <c r="N188" s="5" t="e">
        <f t="shared" si="32"/>
        <v>#REF!</v>
      </c>
      <c r="O188" s="5" t="e">
        <f t="shared" si="39"/>
        <v>#REF!</v>
      </c>
      <c r="P188" s="5" t="e">
        <f t="shared" si="39"/>
        <v>#REF!</v>
      </c>
      <c r="Q188" s="5" t="e">
        <f t="shared" si="40"/>
        <v>#REF!</v>
      </c>
      <c r="R188" s="5" t="e">
        <f t="shared" si="33"/>
        <v>#REF!</v>
      </c>
      <c r="S188" s="5" t="e">
        <f t="shared" si="34"/>
        <v>#REF!</v>
      </c>
      <c r="T188" s="5" t="e">
        <f t="shared" si="35"/>
        <v>#REF!</v>
      </c>
      <c r="U188" s="5" t="e">
        <f t="shared" si="41"/>
        <v>#REF!</v>
      </c>
      <c r="V188" s="5" t="e">
        <f t="shared" si="36"/>
        <v>#REF!</v>
      </c>
      <c r="W188" s="5" t="e">
        <f t="shared" si="28"/>
        <v>#REF!</v>
      </c>
    </row>
    <row r="189" spans="2:23" x14ac:dyDescent="0.25">
      <c r="B189" s="4"/>
      <c r="D189" s="4"/>
      <c r="F189" s="2">
        <v>179</v>
      </c>
      <c r="G189" s="14" t="e">
        <f t="shared" si="37"/>
        <v>#REF!</v>
      </c>
      <c r="H189" s="14" t="e">
        <f t="shared" si="29"/>
        <v>#REF!</v>
      </c>
      <c r="I189" s="9" t="e">
        <f t="shared" si="38"/>
        <v>#REF!</v>
      </c>
      <c r="J189" s="9" t="e">
        <f t="shared" si="30"/>
        <v>#REF!</v>
      </c>
      <c r="K189" s="14" t="e">
        <f t="shared" si="31"/>
        <v>#REF!</v>
      </c>
      <c r="L189" s="9" t="e">
        <f>VLOOKUP(YEAR(G189),Справочники!$C$3:$I$33,7,FALSE)</f>
        <v>#REF!</v>
      </c>
      <c r="M189" s="5" t="e">
        <f>VLOOKUP(YEAR(G189),Справочники!$C$3:$F$33,4,FALSE)</f>
        <v>#REF!</v>
      </c>
      <c r="N189" s="5" t="e">
        <f t="shared" si="32"/>
        <v>#REF!</v>
      </c>
      <c r="O189" s="5" t="e">
        <f t="shared" si="39"/>
        <v>#REF!</v>
      </c>
      <c r="P189" s="5" t="e">
        <f t="shared" si="39"/>
        <v>#REF!</v>
      </c>
      <c r="Q189" s="5" t="e">
        <f t="shared" si="40"/>
        <v>#REF!</v>
      </c>
      <c r="R189" s="5" t="e">
        <f t="shared" si="33"/>
        <v>#REF!</v>
      </c>
      <c r="S189" s="5" t="e">
        <f t="shared" si="34"/>
        <v>#REF!</v>
      </c>
      <c r="T189" s="5" t="e">
        <f t="shared" si="35"/>
        <v>#REF!</v>
      </c>
      <c r="U189" s="5" t="e">
        <f t="shared" si="41"/>
        <v>#REF!</v>
      </c>
      <c r="V189" s="5" t="e">
        <f t="shared" si="36"/>
        <v>#REF!</v>
      </c>
      <c r="W189" s="5" t="e">
        <f t="shared" si="28"/>
        <v>#REF!</v>
      </c>
    </row>
    <row r="190" spans="2:23" x14ac:dyDescent="0.25">
      <c r="B190" s="4"/>
      <c r="D190" s="4"/>
      <c r="F190" s="2">
        <v>180</v>
      </c>
      <c r="G190" s="14" t="e">
        <f t="shared" si="37"/>
        <v>#REF!</v>
      </c>
      <c r="H190" s="14" t="e">
        <f t="shared" si="29"/>
        <v>#REF!</v>
      </c>
      <c r="I190" s="9" t="e">
        <f t="shared" si="38"/>
        <v>#REF!</v>
      </c>
      <c r="J190" s="9" t="e">
        <f t="shared" si="30"/>
        <v>#REF!</v>
      </c>
      <c r="K190" s="14" t="e">
        <f t="shared" si="31"/>
        <v>#REF!</v>
      </c>
      <c r="L190" s="9" t="e">
        <f>VLOOKUP(YEAR(G190),Справочники!$C$3:$I$33,7,FALSE)</f>
        <v>#REF!</v>
      </c>
      <c r="M190" s="5" t="e">
        <f>VLOOKUP(YEAR(G190),Справочники!$C$3:$F$33,4,FALSE)</f>
        <v>#REF!</v>
      </c>
      <c r="N190" s="5" t="e">
        <f t="shared" si="32"/>
        <v>#REF!</v>
      </c>
      <c r="O190" s="5" t="e">
        <f t="shared" si="39"/>
        <v>#REF!</v>
      </c>
      <c r="P190" s="5" t="e">
        <f t="shared" si="39"/>
        <v>#REF!</v>
      </c>
      <c r="Q190" s="5" t="e">
        <f t="shared" si="40"/>
        <v>#REF!</v>
      </c>
      <c r="R190" s="5" t="e">
        <f t="shared" si="33"/>
        <v>#REF!</v>
      </c>
      <c r="S190" s="5" t="e">
        <f t="shared" si="34"/>
        <v>#REF!</v>
      </c>
      <c r="T190" s="5" t="e">
        <f t="shared" si="35"/>
        <v>#REF!</v>
      </c>
      <c r="U190" s="5" t="e">
        <f t="shared" si="41"/>
        <v>#REF!</v>
      </c>
      <c r="V190" s="5" t="e">
        <f t="shared" si="36"/>
        <v>#REF!</v>
      </c>
      <c r="W190" s="5" t="e">
        <f t="shared" si="28"/>
        <v>#REF!</v>
      </c>
    </row>
    <row r="191" spans="2:23" x14ac:dyDescent="0.25">
      <c r="B191" s="4"/>
      <c r="D191" s="4"/>
      <c r="F191" s="2">
        <v>181</v>
      </c>
      <c r="G191" s="14" t="e">
        <f t="shared" si="37"/>
        <v>#REF!</v>
      </c>
      <c r="H191" s="14" t="e">
        <f t="shared" si="29"/>
        <v>#REF!</v>
      </c>
      <c r="I191" s="9" t="e">
        <f t="shared" si="38"/>
        <v>#REF!</v>
      </c>
      <c r="J191" s="9" t="e">
        <f t="shared" si="30"/>
        <v>#REF!</v>
      </c>
      <c r="K191" s="14" t="e">
        <f t="shared" si="31"/>
        <v>#REF!</v>
      </c>
      <c r="L191" s="9" t="e">
        <f>VLOOKUP(YEAR(G191),Справочники!$C$3:$I$33,7,FALSE)</f>
        <v>#REF!</v>
      </c>
      <c r="M191" s="5" t="e">
        <f>VLOOKUP(YEAR(G191),Справочники!$C$3:$F$33,4,FALSE)</f>
        <v>#REF!</v>
      </c>
      <c r="N191" s="5" t="e">
        <f t="shared" si="32"/>
        <v>#REF!</v>
      </c>
      <c r="O191" s="5" t="e">
        <f t="shared" si="39"/>
        <v>#REF!</v>
      </c>
      <c r="P191" s="5" t="e">
        <f t="shared" si="39"/>
        <v>#REF!</v>
      </c>
      <c r="Q191" s="5" t="e">
        <f t="shared" si="40"/>
        <v>#REF!</v>
      </c>
      <c r="R191" s="5" t="e">
        <f t="shared" si="33"/>
        <v>#REF!</v>
      </c>
      <c r="S191" s="5" t="e">
        <f t="shared" si="34"/>
        <v>#REF!</v>
      </c>
      <c r="T191" s="5" t="e">
        <f t="shared" si="35"/>
        <v>#REF!</v>
      </c>
      <c r="U191" s="5" t="e">
        <f t="shared" si="41"/>
        <v>#REF!</v>
      </c>
      <c r="V191" s="5" t="e">
        <f t="shared" si="36"/>
        <v>#REF!</v>
      </c>
      <c r="W191" s="5" t="e">
        <f t="shared" si="28"/>
        <v>#REF!</v>
      </c>
    </row>
    <row r="192" spans="2:23" x14ac:dyDescent="0.25">
      <c r="B192" s="4"/>
      <c r="D192" s="4"/>
      <c r="F192" s="2">
        <v>182</v>
      </c>
      <c r="G192" s="14" t="e">
        <f t="shared" si="37"/>
        <v>#REF!</v>
      </c>
      <c r="H192" s="14" t="e">
        <f t="shared" si="29"/>
        <v>#REF!</v>
      </c>
      <c r="I192" s="9" t="e">
        <f t="shared" si="38"/>
        <v>#REF!</v>
      </c>
      <c r="J192" s="9" t="e">
        <f t="shared" si="30"/>
        <v>#REF!</v>
      </c>
      <c r="K192" s="14" t="e">
        <f t="shared" si="31"/>
        <v>#REF!</v>
      </c>
      <c r="L192" s="9" t="e">
        <f>VLOOKUP(YEAR(G192),Справочники!$C$3:$I$33,7,FALSE)</f>
        <v>#REF!</v>
      </c>
      <c r="M192" s="5" t="e">
        <f>VLOOKUP(YEAR(G192),Справочники!$C$3:$F$33,4,FALSE)</f>
        <v>#REF!</v>
      </c>
      <c r="N192" s="5" t="e">
        <f t="shared" si="32"/>
        <v>#REF!</v>
      </c>
      <c r="O192" s="5" t="e">
        <f t="shared" si="39"/>
        <v>#REF!</v>
      </c>
      <c r="P192" s="5" t="e">
        <f t="shared" si="39"/>
        <v>#REF!</v>
      </c>
      <c r="Q192" s="5" t="e">
        <f t="shared" si="40"/>
        <v>#REF!</v>
      </c>
      <c r="R192" s="5" t="e">
        <f t="shared" si="33"/>
        <v>#REF!</v>
      </c>
      <c r="S192" s="5" t="e">
        <f t="shared" si="34"/>
        <v>#REF!</v>
      </c>
      <c r="T192" s="5" t="e">
        <f t="shared" si="35"/>
        <v>#REF!</v>
      </c>
      <c r="U192" s="5" t="e">
        <f t="shared" si="41"/>
        <v>#REF!</v>
      </c>
      <c r="V192" s="5" t="e">
        <f t="shared" si="36"/>
        <v>#REF!</v>
      </c>
      <c r="W192" s="5" t="e">
        <f t="shared" si="28"/>
        <v>#REF!</v>
      </c>
    </row>
    <row r="193" spans="2:23" x14ac:dyDescent="0.25">
      <c r="B193" s="4"/>
      <c r="D193" s="4"/>
      <c r="F193" s="2">
        <v>183</v>
      </c>
      <c r="G193" s="14" t="e">
        <f t="shared" si="37"/>
        <v>#REF!</v>
      </c>
      <c r="H193" s="14" t="e">
        <f t="shared" si="29"/>
        <v>#REF!</v>
      </c>
      <c r="I193" s="9" t="e">
        <f t="shared" si="38"/>
        <v>#REF!</v>
      </c>
      <c r="J193" s="9" t="e">
        <f t="shared" si="30"/>
        <v>#REF!</v>
      </c>
      <c r="K193" s="14" t="e">
        <f t="shared" si="31"/>
        <v>#REF!</v>
      </c>
      <c r="L193" s="9" t="e">
        <f>VLOOKUP(YEAR(G193),Справочники!$C$3:$I$33,7,FALSE)</f>
        <v>#REF!</v>
      </c>
      <c r="M193" s="5" t="e">
        <f>VLOOKUP(YEAR(G193),Справочники!$C$3:$F$33,4,FALSE)</f>
        <v>#REF!</v>
      </c>
      <c r="N193" s="5" t="e">
        <f t="shared" si="32"/>
        <v>#REF!</v>
      </c>
      <c r="O193" s="5" t="e">
        <f t="shared" si="39"/>
        <v>#REF!</v>
      </c>
      <c r="P193" s="5" t="e">
        <f t="shared" si="39"/>
        <v>#REF!</v>
      </c>
      <c r="Q193" s="5" t="e">
        <f t="shared" si="40"/>
        <v>#REF!</v>
      </c>
      <c r="R193" s="5" t="e">
        <f t="shared" si="33"/>
        <v>#REF!</v>
      </c>
      <c r="S193" s="5" t="e">
        <f t="shared" si="34"/>
        <v>#REF!</v>
      </c>
      <c r="T193" s="5" t="e">
        <f t="shared" si="35"/>
        <v>#REF!</v>
      </c>
      <c r="U193" s="5" t="e">
        <f t="shared" si="41"/>
        <v>#REF!</v>
      </c>
      <c r="V193" s="5" t="e">
        <f t="shared" si="36"/>
        <v>#REF!</v>
      </c>
      <c r="W193" s="5" t="e">
        <f t="shared" si="28"/>
        <v>#REF!</v>
      </c>
    </row>
    <row r="194" spans="2:23" x14ac:dyDescent="0.25">
      <c r="B194" s="4"/>
      <c r="D194" s="4"/>
      <c r="F194" s="2">
        <v>184</v>
      </c>
      <c r="G194" s="14" t="e">
        <f t="shared" si="37"/>
        <v>#REF!</v>
      </c>
      <c r="H194" s="14" t="e">
        <f t="shared" si="29"/>
        <v>#REF!</v>
      </c>
      <c r="I194" s="9" t="e">
        <f t="shared" si="38"/>
        <v>#REF!</v>
      </c>
      <c r="J194" s="9" t="e">
        <f t="shared" si="30"/>
        <v>#REF!</v>
      </c>
      <c r="K194" s="14" t="e">
        <f t="shared" si="31"/>
        <v>#REF!</v>
      </c>
      <c r="L194" s="9" t="e">
        <f>VLOOKUP(YEAR(G194),Справочники!$C$3:$I$33,7,FALSE)</f>
        <v>#REF!</v>
      </c>
      <c r="M194" s="5" t="e">
        <f>VLOOKUP(YEAR(G194),Справочники!$C$3:$F$33,4,FALSE)</f>
        <v>#REF!</v>
      </c>
      <c r="N194" s="5" t="e">
        <f t="shared" si="32"/>
        <v>#REF!</v>
      </c>
      <c r="O194" s="5" t="e">
        <f t="shared" si="39"/>
        <v>#REF!</v>
      </c>
      <c r="P194" s="5" t="e">
        <f t="shared" si="39"/>
        <v>#REF!</v>
      </c>
      <c r="Q194" s="5" t="e">
        <f t="shared" si="40"/>
        <v>#REF!</v>
      </c>
      <c r="R194" s="5" t="e">
        <f t="shared" si="33"/>
        <v>#REF!</v>
      </c>
      <c r="S194" s="5" t="e">
        <f t="shared" si="34"/>
        <v>#REF!</v>
      </c>
      <c r="T194" s="5" t="e">
        <f t="shared" si="35"/>
        <v>#REF!</v>
      </c>
      <c r="U194" s="5" t="e">
        <f t="shared" si="41"/>
        <v>#REF!</v>
      </c>
      <c r="V194" s="5" t="e">
        <f t="shared" si="36"/>
        <v>#REF!</v>
      </c>
      <c r="W194" s="5" t="e">
        <f t="shared" si="28"/>
        <v>#REF!</v>
      </c>
    </row>
    <row r="195" spans="2:23" x14ac:dyDescent="0.25">
      <c r="B195" s="4"/>
      <c r="D195" s="4"/>
      <c r="F195" s="2">
        <v>185</v>
      </c>
      <c r="G195" s="14" t="e">
        <f t="shared" si="37"/>
        <v>#REF!</v>
      </c>
      <c r="H195" s="14" t="e">
        <f t="shared" si="29"/>
        <v>#REF!</v>
      </c>
      <c r="I195" s="9" t="e">
        <f t="shared" si="38"/>
        <v>#REF!</v>
      </c>
      <c r="J195" s="9" t="e">
        <f t="shared" si="30"/>
        <v>#REF!</v>
      </c>
      <c r="K195" s="14" t="e">
        <f t="shared" si="31"/>
        <v>#REF!</v>
      </c>
      <c r="L195" s="9" t="e">
        <f>VLOOKUP(YEAR(G195),Справочники!$C$3:$I$33,7,FALSE)</f>
        <v>#REF!</v>
      </c>
      <c r="M195" s="5" t="e">
        <f>VLOOKUP(YEAR(G195),Справочники!$C$3:$F$33,4,FALSE)</f>
        <v>#REF!</v>
      </c>
      <c r="N195" s="5" t="e">
        <f t="shared" si="32"/>
        <v>#REF!</v>
      </c>
      <c r="O195" s="5" t="e">
        <f t="shared" si="39"/>
        <v>#REF!</v>
      </c>
      <c r="P195" s="5" t="e">
        <f t="shared" si="39"/>
        <v>#REF!</v>
      </c>
      <c r="Q195" s="5" t="e">
        <f t="shared" si="40"/>
        <v>#REF!</v>
      </c>
      <c r="R195" s="5" t="e">
        <f t="shared" si="33"/>
        <v>#REF!</v>
      </c>
      <c r="S195" s="5" t="e">
        <f t="shared" si="34"/>
        <v>#REF!</v>
      </c>
      <c r="T195" s="5" t="e">
        <f t="shared" si="35"/>
        <v>#REF!</v>
      </c>
      <c r="U195" s="5" t="e">
        <f t="shared" si="41"/>
        <v>#REF!</v>
      </c>
      <c r="V195" s="5" t="e">
        <f t="shared" si="36"/>
        <v>#REF!</v>
      </c>
      <c r="W195" s="5" t="e">
        <f t="shared" si="28"/>
        <v>#REF!</v>
      </c>
    </row>
    <row r="196" spans="2:23" x14ac:dyDescent="0.25">
      <c r="B196" s="4"/>
      <c r="D196" s="4"/>
      <c r="F196" s="2">
        <v>186</v>
      </c>
      <c r="G196" s="14" t="e">
        <f t="shared" si="37"/>
        <v>#REF!</v>
      </c>
      <c r="H196" s="14" t="e">
        <f t="shared" si="29"/>
        <v>#REF!</v>
      </c>
      <c r="I196" s="9" t="e">
        <f t="shared" si="38"/>
        <v>#REF!</v>
      </c>
      <c r="J196" s="9" t="e">
        <f t="shared" si="30"/>
        <v>#REF!</v>
      </c>
      <c r="K196" s="14" t="e">
        <f t="shared" si="31"/>
        <v>#REF!</v>
      </c>
      <c r="L196" s="9" t="e">
        <f>VLOOKUP(YEAR(G196),Справочники!$C$3:$I$33,7,FALSE)</f>
        <v>#REF!</v>
      </c>
      <c r="M196" s="5" t="e">
        <f>VLOOKUP(YEAR(G196),Справочники!$C$3:$F$33,4,FALSE)</f>
        <v>#REF!</v>
      </c>
      <c r="N196" s="5" t="e">
        <f t="shared" si="32"/>
        <v>#REF!</v>
      </c>
      <c r="O196" s="5" t="e">
        <f t="shared" si="39"/>
        <v>#REF!</v>
      </c>
      <c r="P196" s="5" t="e">
        <f t="shared" si="39"/>
        <v>#REF!</v>
      </c>
      <c r="Q196" s="5" t="e">
        <f t="shared" si="40"/>
        <v>#REF!</v>
      </c>
      <c r="R196" s="5" t="e">
        <f t="shared" si="33"/>
        <v>#REF!</v>
      </c>
      <c r="S196" s="5" t="e">
        <f t="shared" si="34"/>
        <v>#REF!</v>
      </c>
      <c r="T196" s="5" t="e">
        <f t="shared" si="35"/>
        <v>#REF!</v>
      </c>
      <c r="U196" s="5" t="e">
        <f t="shared" si="41"/>
        <v>#REF!</v>
      </c>
      <c r="V196" s="5" t="e">
        <f t="shared" si="36"/>
        <v>#REF!</v>
      </c>
      <c r="W196" s="5" t="e">
        <f t="shared" si="28"/>
        <v>#REF!</v>
      </c>
    </row>
    <row r="197" spans="2:23" x14ac:dyDescent="0.25">
      <c r="B197" s="4"/>
      <c r="D197" s="4"/>
      <c r="F197" s="2">
        <v>187</v>
      </c>
      <c r="G197" s="14" t="e">
        <f t="shared" si="37"/>
        <v>#REF!</v>
      </c>
      <c r="H197" s="14" t="e">
        <f t="shared" si="29"/>
        <v>#REF!</v>
      </c>
      <c r="I197" s="9" t="e">
        <f t="shared" si="38"/>
        <v>#REF!</v>
      </c>
      <c r="J197" s="9" t="e">
        <f t="shared" si="30"/>
        <v>#REF!</v>
      </c>
      <c r="K197" s="14" t="e">
        <f t="shared" si="31"/>
        <v>#REF!</v>
      </c>
      <c r="L197" s="9" t="e">
        <f>VLOOKUP(YEAR(G197),Справочники!$C$3:$I$33,7,FALSE)</f>
        <v>#REF!</v>
      </c>
      <c r="M197" s="5" t="e">
        <f>VLOOKUP(YEAR(G197),Справочники!$C$3:$F$33,4,FALSE)</f>
        <v>#REF!</v>
      </c>
      <c r="N197" s="5" t="e">
        <f t="shared" si="32"/>
        <v>#REF!</v>
      </c>
      <c r="O197" s="5" t="e">
        <f t="shared" si="39"/>
        <v>#REF!</v>
      </c>
      <c r="P197" s="5" t="e">
        <f t="shared" si="39"/>
        <v>#REF!</v>
      </c>
      <c r="Q197" s="5" t="e">
        <f t="shared" si="40"/>
        <v>#REF!</v>
      </c>
      <c r="R197" s="5" t="e">
        <f t="shared" si="33"/>
        <v>#REF!</v>
      </c>
      <c r="S197" s="5" t="e">
        <f t="shared" si="34"/>
        <v>#REF!</v>
      </c>
      <c r="T197" s="5" t="e">
        <f t="shared" si="35"/>
        <v>#REF!</v>
      </c>
      <c r="U197" s="5" t="e">
        <f t="shared" si="41"/>
        <v>#REF!</v>
      </c>
      <c r="V197" s="5" t="e">
        <f t="shared" si="36"/>
        <v>#REF!</v>
      </c>
      <c r="W197" s="5" t="e">
        <f t="shared" si="28"/>
        <v>#REF!</v>
      </c>
    </row>
    <row r="198" spans="2:23" x14ac:dyDescent="0.25">
      <c r="B198" s="4"/>
      <c r="D198" s="4"/>
      <c r="F198" s="2">
        <v>188</v>
      </c>
      <c r="G198" s="14" t="e">
        <f t="shared" si="37"/>
        <v>#REF!</v>
      </c>
      <c r="H198" s="14" t="e">
        <f t="shared" si="29"/>
        <v>#REF!</v>
      </c>
      <c r="I198" s="9" t="e">
        <f t="shared" si="38"/>
        <v>#REF!</v>
      </c>
      <c r="J198" s="9" t="e">
        <f t="shared" si="30"/>
        <v>#REF!</v>
      </c>
      <c r="K198" s="14" t="e">
        <f t="shared" si="31"/>
        <v>#REF!</v>
      </c>
      <c r="L198" s="9" t="e">
        <f>VLOOKUP(YEAR(G198),Справочники!$C$3:$I$33,7,FALSE)</f>
        <v>#REF!</v>
      </c>
      <c r="M198" s="5" t="e">
        <f>VLOOKUP(YEAR(G198),Справочники!$C$3:$F$33,4,FALSE)</f>
        <v>#REF!</v>
      </c>
      <c r="N198" s="5" t="e">
        <f t="shared" si="32"/>
        <v>#REF!</v>
      </c>
      <c r="O198" s="5" t="e">
        <f t="shared" si="39"/>
        <v>#REF!</v>
      </c>
      <c r="P198" s="5" t="e">
        <f t="shared" si="39"/>
        <v>#REF!</v>
      </c>
      <c r="Q198" s="5" t="e">
        <f t="shared" si="40"/>
        <v>#REF!</v>
      </c>
      <c r="R198" s="5" t="e">
        <f t="shared" si="33"/>
        <v>#REF!</v>
      </c>
      <c r="S198" s="5" t="e">
        <f t="shared" si="34"/>
        <v>#REF!</v>
      </c>
      <c r="T198" s="5" t="e">
        <f t="shared" si="35"/>
        <v>#REF!</v>
      </c>
      <c r="U198" s="5" t="e">
        <f t="shared" si="41"/>
        <v>#REF!</v>
      </c>
      <c r="V198" s="5" t="e">
        <f t="shared" si="36"/>
        <v>#REF!</v>
      </c>
      <c r="W198" s="5" t="e">
        <f t="shared" si="28"/>
        <v>#REF!</v>
      </c>
    </row>
    <row r="199" spans="2:23" x14ac:dyDescent="0.25">
      <c r="B199" s="4"/>
      <c r="D199" s="4"/>
      <c r="F199" s="2">
        <v>189</v>
      </c>
      <c r="G199" s="14" t="e">
        <f t="shared" si="37"/>
        <v>#REF!</v>
      </c>
      <c r="H199" s="14" t="e">
        <f t="shared" si="29"/>
        <v>#REF!</v>
      </c>
      <c r="I199" s="9" t="e">
        <f t="shared" si="38"/>
        <v>#REF!</v>
      </c>
      <c r="J199" s="9" t="e">
        <f t="shared" si="30"/>
        <v>#REF!</v>
      </c>
      <c r="K199" s="14" t="e">
        <f t="shared" si="31"/>
        <v>#REF!</v>
      </c>
      <c r="L199" s="9" t="e">
        <f>VLOOKUP(YEAR(G199),Справочники!$C$3:$I$33,7,FALSE)</f>
        <v>#REF!</v>
      </c>
      <c r="M199" s="5" t="e">
        <f>VLOOKUP(YEAR(G199),Справочники!$C$3:$F$33,4,FALSE)</f>
        <v>#REF!</v>
      </c>
      <c r="N199" s="5" t="e">
        <f t="shared" si="32"/>
        <v>#REF!</v>
      </c>
      <c r="O199" s="5" t="e">
        <f t="shared" si="39"/>
        <v>#REF!</v>
      </c>
      <c r="P199" s="5" t="e">
        <f t="shared" si="39"/>
        <v>#REF!</v>
      </c>
      <c r="Q199" s="5" t="e">
        <f t="shared" si="40"/>
        <v>#REF!</v>
      </c>
      <c r="R199" s="5" t="e">
        <f t="shared" si="33"/>
        <v>#REF!</v>
      </c>
      <c r="S199" s="5" t="e">
        <f t="shared" si="34"/>
        <v>#REF!</v>
      </c>
      <c r="T199" s="5" t="e">
        <f t="shared" si="35"/>
        <v>#REF!</v>
      </c>
      <c r="U199" s="5" t="e">
        <f t="shared" si="41"/>
        <v>#REF!</v>
      </c>
      <c r="V199" s="5" t="e">
        <f t="shared" si="36"/>
        <v>#REF!</v>
      </c>
      <c r="W199" s="5" t="e">
        <f t="shared" si="28"/>
        <v>#REF!</v>
      </c>
    </row>
    <row r="200" spans="2:23" x14ac:dyDescent="0.25">
      <c r="B200" s="4"/>
      <c r="D200" s="4"/>
      <c r="F200" s="2">
        <v>190</v>
      </c>
      <c r="G200" s="14" t="e">
        <f t="shared" si="37"/>
        <v>#REF!</v>
      </c>
      <c r="H200" s="14" t="e">
        <f t="shared" si="29"/>
        <v>#REF!</v>
      </c>
      <c r="I200" s="9" t="e">
        <f t="shared" si="38"/>
        <v>#REF!</v>
      </c>
      <c r="J200" s="9" t="e">
        <f t="shared" si="30"/>
        <v>#REF!</v>
      </c>
      <c r="K200" s="14" t="e">
        <f t="shared" si="31"/>
        <v>#REF!</v>
      </c>
      <c r="L200" s="9" t="e">
        <f>VLOOKUP(YEAR(G200),Справочники!$C$3:$I$33,7,FALSE)</f>
        <v>#REF!</v>
      </c>
      <c r="M200" s="5" t="e">
        <f>VLOOKUP(YEAR(G200),Справочники!$C$3:$F$33,4,FALSE)</f>
        <v>#REF!</v>
      </c>
      <c r="N200" s="5" t="e">
        <f t="shared" si="32"/>
        <v>#REF!</v>
      </c>
      <c r="O200" s="5" t="e">
        <f t="shared" si="39"/>
        <v>#REF!</v>
      </c>
      <c r="P200" s="5" t="e">
        <f t="shared" si="39"/>
        <v>#REF!</v>
      </c>
      <c r="Q200" s="5" t="e">
        <f t="shared" si="40"/>
        <v>#REF!</v>
      </c>
      <c r="R200" s="5" t="e">
        <f t="shared" si="33"/>
        <v>#REF!</v>
      </c>
      <c r="S200" s="5" t="e">
        <f t="shared" si="34"/>
        <v>#REF!</v>
      </c>
      <c r="T200" s="5" t="e">
        <f t="shared" si="35"/>
        <v>#REF!</v>
      </c>
      <c r="U200" s="5" t="e">
        <f t="shared" si="41"/>
        <v>#REF!</v>
      </c>
      <c r="V200" s="5" t="e">
        <f t="shared" si="36"/>
        <v>#REF!</v>
      </c>
      <c r="W200" s="5" t="e">
        <f t="shared" si="28"/>
        <v>#REF!</v>
      </c>
    </row>
    <row r="201" spans="2:23" x14ac:dyDescent="0.25">
      <c r="B201" s="4"/>
      <c r="D201" s="4"/>
      <c r="F201" s="2">
        <v>191</v>
      </c>
      <c r="G201" s="14" t="e">
        <f t="shared" si="37"/>
        <v>#REF!</v>
      </c>
      <c r="H201" s="14" t="e">
        <f t="shared" si="29"/>
        <v>#REF!</v>
      </c>
      <c r="I201" s="9" t="e">
        <f t="shared" si="38"/>
        <v>#REF!</v>
      </c>
      <c r="J201" s="9" t="e">
        <f t="shared" si="30"/>
        <v>#REF!</v>
      </c>
      <c r="K201" s="14" t="e">
        <f t="shared" si="31"/>
        <v>#REF!</v>
      </c>
      <c r="L201" s="9" t="e">
        <f>VLOOKUP(YEAR(G201),Справочники!$C$3:$I$33,7,FALSE)</f>
        <v>#REF!</v>
      </c>
      <c r="M201" s="5" t="e">
        <f>VLOOKUP(YEAR(G201),Справочники!$C$3:$F$33,4,FALSE)</f>
        <v>#REF!</v>
      </c>
      <c r="N201" s="5" t="e">
        <f t="shared" si="32"/>
        <v>#REF!</v>
      </c>
      <c r="O201" s="5" t="e">
        <f t="shared" si="39"/>
        <v>#REF!</v>
      </c>
      <c r="P201" s="5" t="e">
        <f t="shared" si="39"/>
        <v>#REF!</v>
      </c>
      <c r="Q201" s="5" t="e">
        <f t="shared" si="40"/>
        <v>#REF!</v>
      </c>
      <c r="R201" s="5" t="e">
        <f t="shared" si="33"/>
        <v>#REF!</v>
      </c>
      <c r="S201" s="5" t="e">
        <f t="shared" si="34"/>
        <v>#REF!</v>
      </c>
      <c r="T201" s="5" t="e">
        <f t="shared" si="35"/>
        <v>#REF!</v>
      </c>
      <c r="U201" s="5" t="e">
        <f t="shared" si="41"/>
        <v>#REF!</v>
      </c>
      <c r="V201" s="5" t="e">
        <f t="shared" si="36"/>
        <v>#REF!</v>
      </c>
      <c r="W201" s="5" t="e">
        <f t="shared" si="28"/>
        <v>#REF!</v>
      </c>
    </row>
    <row r="202" spans="2:23" x14ac:dyDescent="0.25">
      <c r="B202" s="4"/>
      <c r="D202" s="4"/>
      <c r="F202" s="2">
        <v>192</v>
      </c>
      <c r="G202" s="14" t="e">
        <f t="shared" si="37"/>
        <v>#REF!</v>
      </c>
      <c r="H202" s="14" t="e">
        <f t="shared" si="29"/>
        <v>#REF!</v>
      </c>
      <c r="I202" s="9" t="e">
        <f t="shared" si="38"/>
        <v>#REF!</v>
      </c>
      <c r="J202" s="9" t="e">
        <f t="shared" si="30"/>
        <v>#REF!</v>
      </c>
      <c r="K202" s="14" t="e">
        <f t="shared" si="31"/>
        <v>#REF!</v>
      </c>
      <c r="L202" s="9" t="e">
        <f>VLOOKUP(YEAR(G202),Справочники!$C$3:$I$33,7,FALSE)</f>
        <v>#REF!</v>
      </c>
      <c r="M202" s="5" t="e">
        <f>VLOOKUP(YEAR(G202),Справочники!$C$3:$F$33,4,FALSE)</f>
        <v>#REF!</v>
      </c>
      <c r="N202" s="5" t="e">
        <f t="shared" si="32"/>
        <v>#REF!</v>
      </c>
      <c r="O202" s="5" t="e">
        <f t="shared" si="39"/>
        <v>#REF!</v>
      </c>
      <c r="P202" s="5" t="e">
        <f t="shared" si="39"/>
        <v>#REF!</v>
      </c>
      <c r="Q202" s="5" t="e">
        <f t="shared" si="40"/>
        <v>#REF!</v>
      </c>
      <c r="R202" s="5" t="e">
        <f t="shared" si="33"/>
        <v>#REF!</v>
      </c>
      <c r="S202" s="5" t="e">
        <f t="shared" si="34"/>
        <v>#REF!</v>
      </c>
      <c r="T202" s="5" t="e">
        <f t="shared" si="35"/>
        <v>#REF!</v>
      </c>
      <c r="U202" s="5" t="e">
        <f t="shared" si="41"/>
        <v>#REF!</v>
      </c>
      <c r="V202" s="5" t="e">
        <f t="shared" si="36"/>
        <v>#REF!</v>
      </c>
      <c r="W202" s="5" t="e">
        <f t="shared" si="28"/>
        <v>#REF!</v>
      </c>
    </row>
    <row r="203" spans="2:23" x14ac:dyDescent="0.25">
      <c r="B203" s="4"/>
      <c r="D203" s="4"/>
      <c r="F203" s="2">
        <v>193</v>
      </c>
      <c r="G203" s="14" t="e">
        <f t="shared" si="37"/>
        <v>#REF!</v>
      </c>
      <c r="H203" s="14" t="e">
        <f t="shared" si="29"/>
        <v>#REF!</v>
      </c>
      <c r="I203" s="9" t="e">
        <f t="shared" si="38"/>
        <v>#REF!</v>
      </c>
      <c r="J203" s="9" t="e">
        <f t="shared" si="30"/>
        <v>#REF!</v>
      </c>
      <c r="K203" s="14" t="e">
        <f t="shared" si="31"/>
        <v>#REF!</v>
      </c>
      <c r="L203" s="9" t="e">
        <f>VLOOKUP(YEAR(G203),Справочники!$C$3:$I$33,7,FALSE)</f>
        <v>#REF!</v>
      </c>
      <c r="M203" s="5" t="e">
        <f>VLOOKUP(YEAR(G203),Справочники!$C$3:$F$33,4,FALSE)</f>
        <v>#REF!</v>
      </c>
      <c r="N203" s="5" t="e">
        <f t="shared" si="32"/>
        <v>#REF!</v>
      </c>
      <c r="O203" s="5" t="e">
        <f t="shared" si="39"/>
        <v>#REF!</v>
      </c>
      <c r="P203" s="5" t="e">
        <f t="shared" si="39"/>
        <v>#REF!</v>
      </c>
      <c r="Q203" s="5" t="e">
        <f t="shared" si="40"/>
        <v>#REF!</v>
      </c>
      <c r="R203" s="5" t="e">
        <f t="shared" si="33"/>
        <v>#REF!</v>
      </c>
      <c r="S203" s="5" t="e">
        <f t="shared" si="34"/>
        <v>#REF!</v>
      </c>
      <c r="T203" s="5" t="e">
        <f t="shared" si="35"/>
        <v>#REF!</v>
      </c>
      <c r="U203" s="5" t="e">
        <f t="shared" si="41"/>
        <v>#REF!</v>
      </c>
      <c r="V203" s="5" t="e">
        <f t="shared" si="36"/>
        <v>#REF!</v>
      </c>
      <c r="W203" s="5" t="e">
        <f t="shared" ref="W203:W266" si="42">P203+U203-T203</f>
        <v>#REF!</v>
      </c>
    </row>
    <row r="204" spans="2:23" x14ac:dyDescent="0.25">
      <c r="B204" s="4"/>
      <c r="D204" s="4"/>
      <c r="F204" s="2">
        <v>194</v>
      </c>
      <c r="G204" s="14" t="e">
        <f t="shared" si="37"/>
        <v>#REF!</v>
      </c>
      <c r="H204" s="14" t="e">
        <f t="shared" ref="H204:H267" si="43">EOMONTH(G204,0)</f>
        <v>#REF!</v>
      </c>
      <c r="I204" s="9" t="e">
        <f t="shared" si="38"/>
        <v>#REF!</v>
      </c>
      <c r="J204" s="9" t="e">
        <f t="shared" ref="J204:J267" si="44">WEEKDAY(H204,11)</f>
        <v>#REF!</v>
      </c>
      <c r="K204" s="14" t="e">
        <f t="shared" ref="K204:K267" si="45">WORKDAY(H204,IF(OR(J204=6,J204=7),1,0))</f>
        <v>#REF!</v>
      </c>
      <c r="L204" s="9" t="e">
        <f>VLOOKUP(YEAR(G204),Справочники!$C$3:$I$33,7,FALSE)</f>
        <v>#REF!</v>
      </c>
      <c r="M204" s="5" t="e">
        <f>VLOOKUP(YEAR(G204),Справочники!$C$3:$F$33,4,FALSE)</f>
        <v>#REF!</v>
      </c>
      <c r="N204" s="5" t="e">
        <f t="shared" ref="N204:N267" si="46">O204+P204</f>
        <v>#REF!</v>
      </c>
      <c r="O204" s="5" t="e">
        <f t="shared" si="39"/>
        <v>#REF!</v>
      </c>
      <c r="P204" s="5" t="e">
        <f t="shared" si="39"/>
        <v>#REF!</v>
      </c>
      <c r="Q204" s="5" t="e">
        <f t="shared" si="40"/>
        <v>#REF!</v>
      </c>
      <c r="R204" s="5" t="e">
        <f t="shared" ref="R204:R267" si="47">MIN(M204-T204-S204,O204)</f>
        <v>#REF!</v>
      </c>
      <c r="S204" s="5" t="e">
        <f t="shared" ref="S204:S267" si="48">MIN(M204-T204,Q204)</f>
        <v>#REF!</v>
      </c>
      <c r="T204" s="5" t="e">
        <f t="shared" ref="T204:T267" si="49">MIN(M204,P204)</f>
        <v>#REF!</v>
      </c>
      <c r="U204" s="5" t="e">
        <f t="shared" si="41"/>
        <v>#REF!</v>
      </c>
      <c r="V204" s="5" t="e">
        <f t="shared" ref="V204:V267" si="50">O204-R204</f>
        <v>#REF!</v>
      </c>
      <c r="W204" s="5" t="e">
        <f t="shared" si="42"/>
        <v>#REF!</v>
      </c>
    </row>
    <row r="205" spans="2:23" x14ac:dyDescent="0.25">
      <c r="B205" s="4"/>
      <c r="D205" s="4"/>
      <c r="F205" s="2">
        <v>195</v>
      </c>
      <c r="G205" s="14" t="e">
        <f t="shared" ref="G205:G268" si="51">H204+1</f>
        <v>#REF!</v>
      </c>
      <c r="H205" s="14" t="e">
        <f t="shared" si="43"/>
        <v>#REF!</v>
      </c>
      <c r="I205" s="9" t="e">
        <f t="shared" ref="I205:I268" si="52">H205-G205+1</f>
        <v>#REF!</v>
      </c>
      <c r="J205" s="9" t="e">
        <f t="shared" si="44"/>
        <v>#REF!</v>
      </c>
      <c r="K205" s="14" t="e">
        <f t="shared" si="45"/>
        <v>#REF!</v>
      </c>
      <c r="L205" s="9" t="e">
        <f>VLOOKUP(YEAR(G205),Справочники!$C$3:$I$33,7,FALSE)</f>
        <v>#REF!</v>
      </c>
      <c r="M205" s="5" t="e">
        <f>VLOOKUP(YEAR(G205),Справочники!$C$3:$F$33,4,FALSE)</f>
        <v>#REF!</v>
      </c>
      <c r="N205" s="5" t="e">
        <f t="shared" si="46"/>
        <v>#REF!</v>
      </c>
      <c r="O205" s="5" t="e">
        <f t="shared" ref="O205:P220" si="53">V204</f>
        <v>#REF!</v>
      </c>
      <c r="P205" s="5" t="e">
        <f t="shared" si="53"/>
        <v>#REF!</v>
      </c>
      <c r="Q205" s="5" t="e">
        <f t="shared" ref="Q205:Q268" si="54">O205*$D$4/L205*I205</f>
        <v>#REF!</v>
      </c>
      <c r="R205" s="5" t="e">
        <f t="shared" si="47"/>
        <v>#REF!</v>
      </c>
      <c r="S205" s="5" t="e">
        <f t="shared" si="48"/>
        <v>#REF!</v>
      </c>
      <c r="T205" s="5" t="e">
        <f t="shared" si="49"/>
        <v>#REF!</v>
      </c>
      <c r="U205" s="5" t="e">
        <f t="shared" ref="U205:U268" si="55">MAX(Q205-S205,0)</f>
        <v>#REF!</v>
      </c>
      <c r="V205" s="5" t="e">
        <f t="shared" si="50"/>
        <v>#REF!</v>
      </c>
      <c r="W205" s="5" t="e">
        <f t="shared" si="42"/>
        <v>#REF!</v>
      </c>
    </row>
    <row r="206" spans="2:23" x14ac:dyDescent="0.25">
      <c r="B206" s="4"/>
      <c r="D206" s="4"/>
      <c r="F206" s="2">
        <v>196</v>
      </c>
      <c r="G206" s="14" t="e">
        <f t="shared" si="51"/>
        <v>#REF!</v>
      </c>
      <c r="H206" s="14" t="e">
        <f t="shared" si="43"/>
        <v>#REF!</v>
      </c>
      <c r="I206" s="9" t="e">
        <f t="shared" si="52"/>
        <v>#REF!</v>
      </c>
      <c r="J206" s="9" t="e">
        <f t="shared" si="44"/>
        <v>#REF!</v>
      </c>
      <c r="K206" s="14" t="e">
        <f t="shared" si="45"/>
        <v>#REF!</v>
      </c>
      <c r="L206" s="9" t="e">
        <f>VLOOKUP(YEAR(G206),Справочники!$C$3:$I$33,7,FALSE)</f>
        <v>#REF!</v>
      </c>
      <c r="M206" s="5" t="e">
        <f>VLOOKUP(YEAR(G206),Справочники!$C$3:$F$33,4,FALSE)</f>
        <v>#REF!</v>
      </c>
      <c r="N206" s="5" t="e">
        <f t="shared" si="46"/>
        <v>#REF!</v>
      </c>
      <c r="O206" s="5" t="e">
        <f t="shared" si="53"/>
        <v>#REF!</v>
      </c>
      <c r="P206" s="5" t="e">
        <f t="shared" si="53"/>
        <v>#REF!</v>
      </c>
      <c r="Q206" s="5" t="e">
        <f t="shared" si="54"/>
        <v>#REF!</v>
      </c>
      <c r="R206" s="5" t="e">
        <f t="shared" si="47"/>
        <v>#REF!</v>
      </c>
      <c r="S206" s="5" t="e">
        <f t="shared" si="48"/>
        <v>#REF!</v>
      </c>
      <c r="T206" s="5" t="e">
        <f t="shared" si="49"/>
        <v>#REF!</v>
      </c>
      <c r="U206" s="5" t="e">
        <f t="shared" si="55"/>
        <v>#REF!</v>
      </c>
      <c r="V206" s="5" t="e">
        <f t="shared" si="50"/>
        <v>#REF!</v>
      </c>
      <c r="W206" s="5" t="e">
        <f t="shared" si="42"/>
        <v>#REF!</v>
      </c>
    </row>
    <row r="207" spans="2:23" x14ac:dyDescent="0.25">
      <c r="B207" s="4"/>
      <c r="D207" s="4"/>
      <c r="E207" s="4"/>
      <c r="F207" s="2">
        <v>197</v>
      </c>
      <c r="G207" s="14" t="e">
        <f t="shared" si="51"/>
        <v>#REF!</v>
      </c>
      <c r="H207" s="14" t="e">
        <f t="shared" si="43"/>
        <v>#REF!</v>
      </c>
      <c r="I207" s="9" t="e">
        <f t="shared" si="52"/>
        <v>#REF!</v>
      </c>
      <c r="J207" s="9" t="e">
        <f t="shared" si="44"/>
        <v>#REF!</v>
      </c>
      <c r="K207" s="14" t="e">
        <f t="shared" si="45"/>
        <v>#REF!</v>
      </c>
      <c r="L207" s="9" t="e">
        <f>VLOOKUP(YEAR(G207),Справочники!$C$3:$I$33,7,FALSE)</f>
        <v>#REF!</v>
      </c>
      <c r="M207" s="5" t="e">
        <f>VLOOKUP(YEAR(G207),Справочники!$C$3:$F$33,4,FALSE)</f>
        <v>#REF!</v>
      </c>
      <c r="N207" s="5" t="e">
        <f t="shared" si="46"/>
        <v>#REF!</v>
      </c>
      <c r="O207" s="5" t="e">
        <f t="shared" si="53"/>
        <v>#REF!</v>
      </c>
      <c r="P207" s="5" t="e">
        <f t="shared" si="53"/>
        <v>#REF!</v>
      </c>
      <c r="Q207" s="5" t="e">
        <f t="shared" si="54"/>
        <v>#REF!</v>
      </c>
      <c r="R207" s="5" t="e">
        <f t="shared" si="47"/>
        <v>#REF!</v>
      </c>
      <c r="S207" s="5" t="e">
        <f t="shared" si="48"/>
        <v>#REF!</v>
      </c>
      <c r="T207" s="5" t="e">
        <f t="shared" si="49"/>
        <v>#REF!</v>
      </c>
      <c r="U207" s="5" t="e">
        <f t="shared" si="55"/>
        <v>#REF!</v>
      </c>
      <c r="V207" s="5" t="e">
        <f t="shared" si="50"/>
        <v>#REF!</v>
      </c>
      <c r="W207" s="5" t="e">
        <f t="shared" si="42"/>
        <v>#REF!</v>
      </c>
    </row>
    <row r="208" spans="2:23" x14ac:dyDescent="0.25">
      <c r="B208" s="4"/>
      <c r="D208" s="4"/>
      <c r="E208" s="4"/>
      <c r="F208" s="2">
        <v>198</v>
      </c>
      <c r="G208" s="14" t="e">
        <f t="shared" si="51"/>
        <v>#REF!</v>
      </c>
      <c r="H208" s="14" t="e">
        <f t="shared" si="43"/>
        <v>#REF!</v>
      </c>
      <c r="I208" s="9" t="e">
        <f t="shared" si="52"/>
        <v>#REF!</v>
      </c>
      <c r="J208" s="9" t="e">
        <f t="shared" si="44"/>
        <v>#REF!</v>
      </c>
      <c r="K208" s="14" t="e">
        <f t="shared" si="45"/>
        <v>#REF!</v>
      </c>
      <c r="L208" s="9" t="e">
        <f>VLOOKUP(YEAR(G208),Справочники!$C$3:$I$33,7,FALSE)</f>
        <v>#REF!</v>
      </c>
      <c r="M208" s="5" t="e">
        <f>VLOOKUP(YEAR(G208),Справочники!$C$3:$F$33,4,FALSE)</f>
        <v>#REF!</v>
      </c>
      <c r="N208" s="5" t="e">
        <f t="shared" si="46"/>
        <v>#REF!</v>
      </c>
      <c r="O208" s="5" t="e">
        <f t="shared" si="53"/>
        <v>#REF!</v>
      </c>
      <c r="P208" s="5" t="e">
        <f t="shared" si="53"/>
        <v>#REF!</v>
      </c>
      <c r="Q208" s="5" t="e">
        <f t="shared" si="54"/>
        <v>#REF!</v>
      </c>
      <c r="R208" s="5" t="e">
        <f t="shared" si="47"/>
        <v>#REF!</v>
      </c>
      <c r="S208" s="5" t="e">
        <f t="shared" si="48"/>
        <v>#REF!</v>
      </c>
      <c r="T208" s="5" t="e">
        <f t="shared" si="49"/>
        <v>#REF!</v>
      </c>
      <c r="U208" s="5" t="e">
        <f t="shared" si="55"/>
        <v>#REF!</v>
      </c>
      <c r="V208" s="5" t="e">
        <f t="shared" si="50"/>
        <v>#REF!</v>
      </c>
      <c r="W208" s="5" t="e">
        <f t="shared" si="42"/>
        <v>#REF!</v>
      </c>
    </row>
    <row r="209" spans="2:23" x14ac:dyDescent="0.25">
      <c r="B209" s="4"/>
      <c r="D209" s="4"/>
      <c r="E209" s="4"/>
      <c r="F209" s="2">
        <v>199</v>
      </c>
      <c r="G209" s="14" t="e">
        <f t="shared" si="51"/>
        <v>#REF!</v>
      </c>
      <c r="H209" s="14" t="e">
        <f t="shared" si="43"/>
        <v>#REF!</v>
      </c>
      <c r="I209" s="9" t="e">
        <f t="shared" si="52"/>
        <v>#REF!</v>
      </c>
      <c r="J209" s="9" t="e">
        <f t="shared" si="44"/>
        <v>#REF!</v>
      </c>
      <c r="K209" s="14" t="e">
        <f t="shared" si="45"/>
        <v>#REF!</v>
      </c>
      <c r="L209" s="9" t="e">
        <f>VLOOKUP(YEAR(G209),Справочники!$C$3:$I$33,7,FALSE)</f>
        <v>#REF!</v>
      </c>
      <c r="M209" s="5" t="e">
        <f>VLOOKUP(YEAR(G209),Справочники!$C$3:$F$33,4,FALSE)</f>
        <v>#REF!</v>
      </c>
      <c r="N209" s="5" t="e">
        <f t="shared" si="46"/>
        <v>#REF!</v>
      </c>
      <c r="O209" s="5" t="e">
        <f t="shared" si="53"/>
        <v>#REF!</v>
      </c>
      <c r="P209" s="5" t="e">
        <f t="shared" si="53"/>
        <v>#REF!</v>
      </c>
      <c r="Q209" s="5" t="e">
        <f t="shared" si="54"/>
        <v>#REF!</v>
      </c>
      <c r="R209" s="5" t="e">
        <f t="shared" si="47"/>
        <v>#REF!</v>
      </c>
      <c r="S209" s="5" t="e">
        <f t="shared" si="48"/>
        <v>#REF!</v>
      </c>
      <c r="T209" s="5" t="e">
        <f t="shared" si="49"/>
        <v>#REF!</v>
      </c>
      <c r="U209" s="5" t="e">
        <f t="shared" si="55"/>
        <v>#REF!</v>
      </c>
      <c r="V209" s="5" t="e">
        <f t="shared" si="50"/>
        <v>#REF!</v>
      </c>
      <c r="W209" s="5" t="e">
        <f t="shared" si="42"/>
        <v>#REF!</v>
      </c>
    </row>
    <row r="210" spans="2:23" x14ac:dyDescent="0.25">
      <c r="B210" s="4"/>
      <c r="D210" s="4"/>
      <c r="E210" s="4"/>
      <c r="F210" s="2">
        <v>200</v>
      </c>
      <c r="G210" s="14" t="e">
        <f t="shared" si="51"/>
        <v>#REF!</v>
      </c>
      <c r="H210" s="14" t="e">
        <f t="shared" si="43"/>
        <v>#REF!</v>
      </c>
      <c r="I210" s="9" t="e">
        <f t="shared" si="52"/>
        <v>#REF!</v>
      </c>
      <c r="J210" s="9" t="e">
        <f t="shared" si="44"/>
        <v>#REF!</v>
      </c>
      <c r="K210" s="14" t="e">
        <f t="shared" si="45"/>
        <v>#REF!</v>
      </c>
      <c r="L210" s="9" t="e">
        <f>VLOOKUP(YEAR(G210),Справочники!$C$3:$I$33,7,FALSE)</f>
        <v>#REF!</v>
      </c>
      <c r="M210" s="5" t="e">
        <f>VLOOKUP(YEAR(G210),Справочники!$C$3:$F$33,4,FALSE)</f>
        <v>#REF!</v>
      </c>
      <c r="N210" s="5" t="e">
        <f t="shared" si="46"/>
        <v>#REF!</v>
      </c>
      <c r="O210" s="5" t="e">
        <f t="shared" si="53"/>
        <v>#REF!</v>
      </c>
      <c r="P210" s="5" t="e">
        <f t="shared" si="53"/>
        <v>#REF!</v>
      </c>
      <c r="Q210" s="5" t="e">
        <f t="shared" si="54"/>
        <v>#REF!</v>
      </c>
      <c r="R210" s="5" t="e">
        <f t="shared" si="47"/>
        <v>#REF!</v>
      </c>
      <c r="S210" s="5" t="e">
        <f t="shared" si="48"/>
        <v>#REF!</v>
      </c>
      <c r="T210" s="5" t="e">
        <f t="shared" si="49"/>
        <v>#REF!</v>
      </c>
      <c r="U210" s="5" t="e">
        <f t="shared" si="55"/>
        <v>#REF!</v>
      </c>
      <c r="V210" s="5" t="e">
        <f t="shared" si="50"/>
        <v>#REF!</v>
      </c>
      <c r="W210" s="5" t="e">
        <f t="shared" si="42"/>
        <v>#REF!</v>
      </c>
    </row>
    <row r="211" spans="2:23" x14ac:dyDescent="0.25">
      <c r="B211" s="4"/>
      <c r="D211" s="4"/>
      <c r="E211" s="4"/>
      <c r="F211" s="2">
        <v>201</v>
      </c>
      <c r="G211" s="14" t="e">
        <f t="shared" si="51"/>
        <v>#REF!</v>
      </c>
      <c r="H211" s="14" t="e">
        <f t="shared" si="43"/>
        <v>#REF!</v>
      </c>
      <c r="I211" s="9" t="e">
        <f t="shared" si="52"/>
        <v>#REF!</v>
      </c>
      <c r="J211" s="9" t="e">
        <f t="shared" si="44"/>
        <v>#REF!</v>
      </c>
      <c r="K211" s="14" t="e">
        <f t="shared" si="45"/>
        <v>#REF!</v>
      </c>
      <c r="L211" s="9" t="e">
        <f>VLOOKUP(YEAR(G211),Справочники!$C$3:$I$33,7,FALSE)</f>
        <v>#REF!</v>
      </c>
      <c r="M211" s="5" t="e">
        <f>VLOOKUP(YEAR(G211),Справочники!$C$3:$F$33,4,FALSE)</f>
        <v>#REF!</v>
      </c>
      <c r="N211" s="5" t="e">
        <f t="shared" si="46"/>
        <v>#REF!</v>
      </c>
      <c r="O211" s="5" t="e">
        <f t="shared" si="53"/>
        <v>#REF!</v>
      </c>
      <c r="P211" s="5" t="e">
        <f t="shared" si="53"/>
        <v>#REF!</v>
      </c>
      <c r="Q211" s="5" t="e">
        <f t="shared" si="54"/>
        <v>#REF!</v>
      </c>
      <c r="R211" s="5" t="e">
        <f t="shared" si="47"/>
        <v>#REF!</v>
      </c>
      <c r="S211" s="5" t="e">
        <f t="shared" si="48"/>
        <v>#REF!</v>
      </c>
      <c r="T211" s="5" t="e">
        <f t="shared" si="49"/>
        <v>#REF!</v>
      </c>
      <c r="U211" s="5" t="e">
        <f t="shared" si="55"/>
        <v>#REF!</v>
      </c>
      <c r="V211" s="5" t="e">
        <f t="shared" si="50"/>
        <v>#REF!</v>
      </c>
      <c r="W211" s="5" t="e">
        <f t="shared" si="42"/>
        <v>#REF!</v>
      </c>
    </row>
    <row r="212" spans="2:23" x14ac:dyDescent="0.25">
      <c r="B212" s="4"/>
      <c r="D212" s="4"/>
      <c r="E212" s="4"/>
      <c r="F212" s="2">
        <v>202</v>
      </c>
      <c r="G212" s="14" t="e">
        <f t="shared" si="51"/>
        <v>#REF!</v>
      </c>
      <c r="H212" s="14" t="e">
        <f t="shared" si="43"/>
        <v>#REF!</v>
      </c>
      <c r="I212" s="9" t="e">
        <f t="shared" si="52"/>
        <v>#REF!</v>
      </c>
      <c r="J212" s="9" t="e">
        <f t="shared" si="44"/>
        <v>#REF!</v>
      </c>
      <c r="K212" s="14" t="e">
        <f t="shared" si="45"/>
        <v>#REF!</v>
      </c>
      <c r="L212" s="9" t="e">
        <f>VLOOKUP(YEAR(G212),Справочники!$C$3:$I$33,7,FALSE)</f>
        <v>#REF!</v>
      </c>
      <c r="M212" s="5" t="e">
        <f>VLOOKUP(YEAR(G212),Справочники!$C$3:$F$33,4,FALSE)</f>
        <v>#REF!</v>
      </c>
      <c r="N212" s="5" t="e">
        <f t="shared" si="46"/>
        <v>#REF!</v>
      </c>
      <c r="O212" s="5" t="e">
        <f t="shared" si="53"/>
        <v>#REF!</v>
      </c>
      <c r="P212" s="5" t="e">
        <f t="shared" si="53"/>
        <v>#REF!</v>
      </c>
      <c r="Q212" s="5" t="e">
        <f t="shared" si="54"/>
        <v>#REF!</v>
      </c>
      <c r="R212" s="5" t="e">
        <f t="shared" si="47"/>
        <v>#REF!</v>
      </c>
      <c r="S212" s="5" t="e">
        <f t="shared" si="48"/>
        <v>#REF!</v>
      </c>
      <c r="T212" s="5" t="e">
        <f t="shared" si="49"/>
        <v>#REF!</v>
      </c>
      <c r="U212" s="5" t="e">
        <f t="shared" si="55"/>
        <v>#REF!</v>
      </c>
      <c r="V212" s="5" t="e">
        <f t="shared" si="50"/>
        <v>#REF!</v>
      </c>
      <c r="W212" s="5" t="e">
        <f t="shared" si="42"/>
        <v>#REF!</v>
      </c>
    </row>
    <row r="213" spans="2:23" x14ac:dyDescent="0.25">
      <c r="B213" s="4"/>
      <c r="D213" s="4"/>
      <c r="E213" s="4"/>
      <c r="F213" s="2">
        <v>203</v>
      </c>
      <c r="G213" s="14" t="e">
        <f t="shared" si="51"/>
        <v>#REF!</v>
      </c>
      <c r="H213" s="14" t="e">
        <f t="shared" si="43"/>
        <v>#REF!</v>
      </c>
      <c r="I213" s="9" t="e">
        <f t="shared" si="52"/>
        <v>#REF!</v>
      </c>
      <c r="J213" s="9" t="e">
        <f t="shared" si="44"/>
        <v>#REF!</v>
      </c>
      <c r="K213" s="14" t="e">
        <f t="shared" si="45"/>
        <v>#REF!</v>
      </c>
      <c r="L213" s="9" t="e">
        <f>VLOOKUP(YEAR(G213),Справочники!$C$3:$I$33,7,FALSE)</f>
        <v>#REF!</v>
      </c>
      <c r="M213" s="5" t="e">
        <f>VLOOKUP(YEAR(G213),Справочники!$C$3:$F$33,4,FALSE)</f>
        <v>#REF!</v>
      </c>
      <c r="N213" s="5" t="e">
        <f t="shared" si="46"/>
        <v>#REF!</v>
      </c>
      <c r="O213" s="5" t="e">
        <f t="shared" si="53"/>
        <v>#REF!</v>
      </c>
      <c r="P213" s="5" t="e">
        <f t="shared" si="53"/>
        <v>#REF!</v>
      </c>
      <c r="Q213" s="5" t="e">
        <f t="shared" si="54"/>
        <v>#REF!</v>
      </c>
      <c r="R213" s="5" t="e">
        <f t="shared" si="47"/>
        <v>#REF!</v>
      </c>
      <c r="S213" s="5" t="e">
        <f t="shared" si="48"/>
        <v>#REF!</v>
      </c>
      <c r="T213" s="5" t="e">
        <f t="shared" si="49"/>
        <v>#REF!</v>
      </c>
      <c r="U213" s="5" t="e">
        <f t="shared" si="55"/>
        <v>#REF!</v>
      </c>
      <c r="V213" s="5" t="e">
        <f t="shared" si="50"/>
        <v>#REF!</v>
      </c>
      <c r="W213" s="5" t="e">
        <f t="shared" si="42"/>
        <v>#REF!</v>
      </c>
    </row>
    <row r="214" spans="2:23" x14ac:dyDescent="0.25">
      <c r="B214" s="4"/>
      <c r="D214" s="4"/>
      <c r="E214" s="4"/>
      <c r="F214" s="2">
        <v>204</v>
      </c>
      <c r="G214" s="14" t="e">
        <f t="shared" si="51"/>
        <v>#REF!</v>
      </c>
      <c r="H214" s="14" t="e">
        <f t="shared" si="43"/>
        <v>#REF!</v>
      </c>
      <c r="I214" s="9" t="e">
        <f t="shared" si="52"/>
        <v>#REF!</v>
      </c>
      <c r="J214" s="9" t="e">
        <f t="shared" si="44"/>
        <v>#REF!</v>
      </c>
      <c r="K214" s="14" t="e">
        <f t="shared" si="45"/>
        <v>#REF!</v>
      </c>
      <c r="L214" s="9" t="e">
        <f>VLOOKUP(YEAR(G214),Справочники!$C$3:$I$33,7,FALSE)</f>
        <v>#REF!</v>
      </c>
      <c r="M214" s="5" t="e">
        <f>VLOOKUP(YEAR(G214),Справочники!$C$3:$F$33,4,FALSE)</f>
        <v>#REF!</v>
      </c>
      <c r="N214" s="5" t="e">
        <f t="shared" si="46"/>
        <v>#REF!</v>
      </c>
      <c r="O214" s="5" t="e">
        <f t="shared" si="53"/>
        <v>#REF!</v>
      </c>
      <c r="P214" s="5" t="e">
        <f t="shared" si="53"/>
        <v>#REF!</v>
      </c>
      <c r="Q214" s="5" t="e">
        <f t="shared" si="54"/>
        <v>#REF!</v>
      </c>
      <c r="R214" s="5" t="e">
        <f t="shared" si="47"/>
        <v>#REF!</v>
      </c>
      <c r="S214" s="5" t="e">
        <f t="shared" si="48"/>
        <v>#REF!</v>
      </c>
      <c r="T214" s="5" t="e">
        <f t="shared" si="49"/>
        <v>#REF!</v>
      </c>
      <c r="U214" s="5" t="e">
        <f t="shared" si="55"/>
        <v>#REF!</v>
      </c>
      <c r="V214" s="5" t="e">
        <f t="shared" si="50"/>
        <v>#REF!</v>
      </c>
      <c r="W214" s="5" t="e">
        <f t="shared" si="42"/>
        <v>#REF!</v>
      </c>
    </row>
    <row r="215" spans="2:23" x14ac:dyDescent="0.25">
      <c r="B215" s="4"/>
      <c r="D215" s="4"/>
      <c r="E215" s="4"/>
      <c r="F215" s="2">
        <v>205</v>
      </c>
      <c r="G215" s="14" t="e">
        <f t="shared" si="51"/>
        <v>#REF!</v>
      </c>
      <c r="H215" s="14" t="e">
        <f t="shared" si="43"/>
        <v>#REF!</v>
      </c>
      <c r="I215" s="9" t="e">
        <f t="shared" si="52"/>
        <v>#REF!</v>
      </c>
      <c r="J215" s="9" t="e">
        <f t="shared" si="44"/>
        <v>#REF!</v>
      </c>
      <c r="K215" s="14" t="e">
        <f t="shared" si="45"/>
        <v>#REF!</v>
      </c>
      <c r="L215" s="9" t="e">
        <f>VLOOKUP(YEAR(G215),Справочники!$C$3:$I$33,7,FALSE)</f>
        <v>#REF!</v>
      </c>
      <c r="M215" s="5" t="e">
        <f>VLOOKUP(YEAR(G215),Справочники!$C$3:$F$33,4,FALSE)</f>
        <v>#REF!</v>
      </c>
      <c r="N215" s="5" t="e">
        <f t="shared" si="46"/>
        <v>#REF!</v>
      </c>
      <c r="O215" s="5" t="e">
        <f t="shared" si="53"/>
        <v>#REF!</v>
      </c>
      <c r="P215" s="5" t="e">
        <f t="shared" si="53"/>
        <v>#REF!</v>
      </c>
      <c r="Q215" s="5" t="e">
        <f t="shared" si="54"/>
        <v>#REF!</v>
      </c>
      <c r="R215" s="5" t="e">
        <f t="shared" si="47"/>
        <v>#REF!</v>
      </c>
      <c r="S215" s="5" t="e">
        <f t="shared" si="48"/>
        <v>#REF!</v>
      </c>
      <c r="T215" s="5" t="e">
        <f t="shared" si="49"/>
        <v>#REF!</v>
      </c>
      <c r="U215" s="5" t="e">
        <f t="shared" si="55"/>
        <v>#REF!</v>
      </c>
      <c r="V215" s="5" t="e">
        <f t="shared" si="50"/>
        <v>#REF!</v>
      </c>
      <c r="W215" s="5" t="e">
        <f t="shared" si="42"/>
        <v>#REF!</v>
      </c>
    </row>
    <row r="216" spans="2:23" x14ac:dyDescent="0.25">
      <c r="B216" s="4"/>
      <c r="D216" s="4"/>
      <c r="E216" s="4"/>
      <c r="F216" s="2">
        <v>206</v>
      </c>
      <c r="G216" s="14" t="e">
        <f t="shared" si="51"/>
        <v>#REF!</v>
      </c>
      <c r="H216" s="14" t="e">
        <f t="shared" si="43"/>
        <v>#REF!</v>
      </c>
      <c r="I216" s="9" t="e">
        <f t="shared" si="52"/>
        <v>#REF!</v>
      </c>
      <c r="J216" s="9" t="e">
        <f t="shared" si="44"/>
        <v>#REF!</v>
      </c>
      <c r="K216" s="14" t="e">
        <f t="shared" si="45"/>
        <v>#REF!</v>
      </c>
      <c r="L216" s="9" t="e">
        <f>VLOOKUP(YEAR(G216),Справочники!$C$3:$I$33,7,FALSE)</f>
        <v>#REF!</v>
      </c>
      <c r="M216" s="5" t="e">
        <f>VLOOKUP(YEAR(G216),Справочники!$C$3:$F$33,4,FALSE)</f>
        <v>#REF!</v>
      </c>
      <c r="N216" s="5" t="e">
        <f t="shared" si="46"/>
        <v>#REF!</v>
      </c>
      <c r="O216" s="5" t="e">
        <f t="shared" si="53"/>
        <v>#REF!</v>
      </c>
      <c r="P216" s="5" t="e">
        <f t="shared" si="53"/>
        <v>#REF!</v>
      </c>
      <c r="Q216" s="5" t="e">
        <f t="shared" si="54"/>
        <v>#REF!</v>
      </c>
      <c r="R216" s="5" t="e">
        <f t="shared" si="47"/>
        <v>#REF!</v>
      </c>
      <c r="S216" s="5" t="e">
        <f t="shared" si="48"/>
        <v>#REF!</v>
      </c>
      <c r="T216" s="5" t="e">
        <f t="shared" si="49"/>
        <v>#REF!</v>
      </c>
      <c r="U216" s="5" t="e">
        <f t="shared" si="55"/>
        <v>#REF!</v>
      </c>
      <c r="V216" s="5" t="e">
        <f t="shared" si="50"/>
        <v>#REF!</v>
      </c>
      <c r="W216" s="5" t="e">
        <f t="shared" si="42"/>
        <v>#REF!</v>
      </c>
    </row>
    <row r="217" spans="2:23" x14ac:dyDescent="0.25">
      <c r="B217" s="4"/>
      <c r="D217" s="4"/>
      <c r="E217" s="4"/>
      <c r="F217" s="2">
        <v>207</v>
      </c>
      <c r="G217" s="14" t="e">
        <f t="shared" si="51"/>
        <v>#REF!</v>
      </c>
      <c r="H217" s="14" t="e">
        <f t="shared" si="43"/>
        <v>#REF!</v>
      </c>
      <c r="I217" s="9" t="e">
        <f t="shared" si="52"/>
        <v>#REF!</v>
      </c>
      <c r="J217" s="9" t="e">
        <f t="shared" si="44"/>
        <v>#REF!</v>
      </c>
      <c r="K217" s="14" t="e">
        <f t="shared" si="45"/>
        <v>#REF!</v>
      </c>
      <c r="L217" s="9" t="e">
        <f>VLOOKUP(YEAR(G217),Справочники!$C$3:$I$33,7,FALSE)</f>
        <v>#REF!</v>
      </c>
      <c r="M217" s="5" t="e">
        <f>VLOOKUP(YEAR(G217),Справочники!$C$3:$F$33,4,FALSE)</f>
        <v>#REF!</v>
      </c>
      <c r="N217" s="5" t="e">
        <f t="shared" si="46"/>
        <v>#REF!</v>
      </c>
      <c r="O217" s="5" t="e">
        <f t="shared" si="53"/>
        <v>#REF!</v>
      </c>
      <c r="P217" s="5" t="e">
        <f t="shared" si="53"/>
        <v>#REF!</v>
      </c>
      <c r="Q217" s="5" t="e">
        <f t="shared" si="54"/>
        <v>#REF!</v>
      </c>
      <c r="R217" s="5" t="e">
        <f t="shared" si="47"/>
        <v>#REF!</v>
      </c>
      <c r="S217" s="5" t="e">
        <f t="shared" si="48"/>
        <v>#REF!</v>
      </c>
      <c r="T217" s="5" t="e">
        <f t="shared" si="49"/>
        <v>#REF!</v>
      </c>
      <c r="U217" s="5" t="e">
        <f t="shared" si="55"/>
        <v>#REF!</v>
      </c>
      <c r="V217" s="5" t="e">
        <f t="shared" si="50"/>
        <v>#REF!</v>
      </c>
      <c r="W217" s="5" t="e">
        <f t="shared" si="42"/>
        <v>#REF!</v>
      </c>
    </row>
    <row r="218" spans="2:23" x14ac:dyDescent="0.25">
      <c r="B218" s="4"/>
      <c r="D218" s="4"/>
      <c r="E218" s="4"/>
      <c r="F218" s="2">
        <v>208</v>
      </c>
      <c r="G218" s="14" t="e">
        <f t="shared" si="51"/>
        <v>#REF!</v>
      </c>
      <c r="H218" s="14" t="e">
        <f t="shared" si="43"/>
        <v>#REF!</v>
      </c>
      <c r="I218" s="9" t="e">
        <f t="shared" si="52"/>
        <v>#REF!</v>
      </c>
      <c r="J218" s="9" t="e">
        <f t="shared" si="44"/>
        <v>#REF!</v>
      </c>
      <c r="K218" s="14" t="e">
        <f t="shared" si="45"/>
        <v>#REF!</v>
      </c>
      <c r="L218" s="9" t="e">
        <f>VLOOKUP(YEAR(G218),Справочники!$C$3:$I$33,7,FALSE)</f>
        <v>#REF!</v>
      </c>
      <c r="M218" s="5" t="e">
        <f>VLOOKUP(YEAR(G218),Справочники!$C$3:$F$33,4,FALSE)</f>
        <v>#REF!</v>
      </c>
      <c r="N218" s="5" t="e">
        <f t="shared" si="46"/>
        <v>#REF!</v>
      </c>
      <c r="O218" s="5" t="e">
        <f t="shared" si="53"/>
        <v>#REF!</v>
      </c>
      <c r="P218" s="5" t="e">
        <f t="shared" si="53"/>
        <v>#REF!</v>
      </c>
      <c r="Q218" s="5" t="e">
        <f t="shared" si="54"/>
        <v>#REF!</v>
      </c>
      <c r="R218" s="5" t="e">
        <f t="shared" si="47"/>
        <v>#REF!</v>
      </c>
      <c r="S218" s="5" t="e">
        <f t="shared" si="48"/>
        <v>#REF!</v>
      </c>
      <c r="T218" s="5" t="e">
        <f t="shared" si="49"/>
        <v>#REF!</v>
      </c>
      <c r="U218" s="5" t="e">
        <f t="shared" si="55"/>
        <v>#REF!</v>
      </c>
      <c r="V218" s="5" t="e">
        <f t="shared" si="50"/>
        <v>#REF!</v>
      </c>
      <c r="W218" s="5" t="e">
        <f t="shared" si="42"/>
        <v>#REF!</v>
      </c>
    </row>
    <row r="219" spans="2:23" x14ac:dyDescent="0.25">
      <c r="B219" s="4"/>
      <c r="D219" s="4"/>
      <c r="E219" s="4"/>
      <c r="F219" s="2">
        <v>209</v>
      </c>
      <c r="G219" s="14" t="e">
        <f t="shared" si="51"/>
        <v>#REF!</v>
      </c>
      <c r="H219" s="14" t="e">
        <f t="shared" si="43"/>
        <v>#REF!</v>
      </c>
      <c r="I219" s="9" t="e">
        <f t="shared" si="52"/>
        <v>#REF!</v>
      </c>
      <c r="J219" s="9" t="e">
        <f t="shared" si="44"/>
        <v>#REF!</v>
      </c>
      <c r="K219" s="14" t="e">
        <f t="shared" si="45"/>
        <v>#REF!</v>
      </c>
      <c r="L219" s="9" t="e">
        <f>VLOOKUP(YEAR(G219),Справочники!$C$3:$I$33,7,FALSE)</f>
        <v>#REF!</v>
      </c>
      <c r="M219" s="5" t="e">
        <f>VLOOKUP(YEAR(G219),Справочники!$C$3:$F$33,4,FALSE)</f>
        <v>#REF!</v>
      </c>
      <c r="N219" s="5" t="e">
        <f t="shared" si="46"/>
        <v>#REF!</v>
      </c>
      <c r="O219" s="5" t="e">
        <f t="shared" si="53"/>
        <v>#REF!</v>
      </c>
      <c r="P219" s="5" t="e">
        <f t="shared" si="53"/>
        <v>#REF!</v>
      </c>
      <c r="Q219" s="5" t="e">
        <f t="shared" si="54"/>
        <v>#REF!</v>
      </c>
      <c r="R219" s="5" t="e">
        <f t="shared" si="47"/>
        <v>#REF!</v>
      </c>
      <c r="S219" s="5" t="e">
        <f t="shared" si="48"/>
        <v>#REF!</v>
      </c>
      <c r="T219" s="5" t="e">
        <f t="shared" si="49"/>
        <v>#REF!</v>
      </c>
      <c r="U219" s="5" t="e">
        <f t="shared" si="55"/>
        <v>#REF!</v>
      </c>
      <c r="V219" s="5" t="e">
        <f t="shared" si="50"/>
        <v>#REF!</v>
      </c>
      <c r="W219" s="5" t="e">
        <f t="shared" si="42"/>
        <v>#REF!</v>
      </c>
    </row>
    <row r="220" spans="2:23" x14ac:dyDescent="0.25">
      <c r="B220" s="4"/>
      <c r="D220" s="4"/>
      <c r="F220" s="2">
        <v>210</v>
      </c>
      <c r="G220" s="14" t="e">
        <f t="shared" si="51"/>
        <v>#REF!</v>
      </c>
      <c r="H220" s="14" t="e">
        <f t="shared" si="43"/>
        <v>#REF!</v>
      </c>
      <c r="I220" s="9" t="e">
        <f t="shared" si="52"/>
        <v>#REF!</v>
      </c>
      <c r="J220" s="9" t="e">
        <f t="shared" si="44"/>
        <v>#REF!</v>
      </c>
      <c r="K220" s="14" t="e">
        <f t="shared" si="45"/>
        <v>#REF!</v>
      </c>
      <c r="L220" s="9" t="e">
        <f>VLOOKUP(YEAR(G220),Справочники!$C$3:$I$33,7,FALSE)</f>
        <v>#REF!</v>
      </c>
      <c r="M220" s="5" t="e">
        <f>VLOOKUP(YEAR(G220),Справочники!$C$3:$F$33,4,FALSE)</f>
        <v>#REF!</v>
      </c>
      <c r="N220" s="5" t="e">
        <f t="shared" si="46"/>
        <v>#REF!</v>
      </c>
      <c r="O220" s="5" t="e">
        <f t="shared" si="53"/>
        <v>#REF!</v>
      </c>
      <c r="P220" s="5" t="e">
        <f t="shared" si="53"/>
        <v>#REF!</v>
      </c>
      <c r="Q220" s="5" t="e">
        <f t="shared" si="54"/>
        <v>#REF!</v>
      </c>
      <c r="R220" s="5" t="e">
        <f t="shared" si="47"/>
        <v>#REF!</v>
      </c>
      <c r="S220" s="5" t="e">
        <f t="shared" si="48"/>
        <v>#REF!</v>
      </c>
      <c r="T220" s="5" t="e">
        <f t="shared" si="49"/>
        <v>#REF!</v>
      </c>
      <c r="U220" s="5" t="e">
        <f t="shared" si="55"/>
        <v>#REF!</v>
      </c>
      <c r="V220" s="5" t="e">
        <f t="shared" si="50"/>
        <v>#REF!</v>
      </c>
      <c r="W220" s="5" t="e">
        <f t="shared" si="42"/>
        <v>#REF!</v>
      </c>
    </row>
    <row r="221" spans="2:23" x14ac:dyDescent="0.25">
      <c r="B221" s="4"/>
      <c r="D221" s="4"/>
      <c r="F221" s="2">
        <v>211</v>
      </c>
      <c r="G221" s="14" t="e">
        <f t="shared" si="51"/>
        <v>#REF!</v>
      </c>
      <c r="H221" s="14" t="e">
        <f t="shared" si="43"/>
        <v>#REF!</v>
      </c>
      <c r="I221" s="9" t="e">
        <f t="shared" si="52"/>
        <v>#REF!</v>
      </c>
      <c r="J221" s="9" t="e">
        <f t="shared" si="44"/>
        <v>#REF!</v>
      </c>
      <c r="K221" s="14" t="e">
        <f t="shared" si="45"/>
        <v>#REF!</v>
      </c>
      <c r="L221" s="9" t="e">
        <f>VLOOKUP(YEAR(G221),Справочники!$C$3:$I$33,7,FALSE)</f>
        <v>#REF!</v>
      </c>
      <c r="M221" s="5" t="e">
        <f>VLOOKUP(YEAR(G221),Справочники!$C$3:$F$33,4,FALSE)</f>
        <v>#REF!</v>
      </c>
      <c r="N221" s="5" t="e">
        <f t="shared" si="46"/>
        <v>#REF!</v>
      </c>
      <c r="O221" s="5" t="e">
        <f t="shared" ref="O221:P276" si="56">V220</f>
        <v>#REF!</v>
      </c>
      <c r="P221" s="5" t="e">
        <f t="shared" si="56"/>
        <v>#REF!</v>
      </c>
      <c r="Q221" s="5" t="e">
        <f t="shared" si="54"/>
        <v>#REF!</v>
      </c>
      <c r="R221" s="5" t="e">
        <f t="shared" si="47"/>
        <v>#REF!</v>
      </c>
      <c r="S221" s="5" t="e">
        <f t="shared" si="48"/>
        <v>#REF!</v>
      </c>
      <c r="T221" s="5" t="e">
        <f t="shared" si="49"/>
        <v>#REF!</v>
      </c>
      <c r="U221" s="5" t="e">
        <f t="shared" si="55"/>
        <v>#REF!</v>
      </c>
      <c r="V221" s="5" t="e">
        <f t="shared" si="50"/>
        <v>#REF!</v>
      </c>
      <c r="W221" s="5" t="e">
        <f t="shared" si="42"/>
        <v>#REF!</v>
      </c>
    </row>
    <row r="222" spans="2:23" x14ac:dyDescent="0.25">
      <c r="B222" s="4"/>
      <c r="D222" s="4"/>
      <c r="F222" s="2">
        <v>212</v>
      </c>
      <c r="G222" s="14" t="e">
        <f t="shared" si="51"/>
        <v>#REF!</v>
      </c>
      <c r="H222" s="14" t="e">
        <f t="shared" si="43"/>
        <v>#REF!</v>
      </c>
      <c r="I222" s="9" t="e">
        <f t="shared" si="52"/>
        <v>#REF!</v>
      </c>
      <c r="J222" s="9" t="e">
        <f t="shared" si="44"/>
        <v>#REF!</v>
      </c>
      <c r="K222" s="14" t="e">
        <f t="shared" si="45"/>
        <v>#REF!</v>
      </c>
      <c r="L222" s="9" t="e">
        <f>VLOOKUP(YEAR(G222),Справочники!$C$3:$I$33,7,FALSE)</f>
        <v>#REF!</v>
      </c>
      <c r="M222" s="5" t="e">
        <f>VLOOKUP(YEAR(G222),Справочники!$C$3:$F$33,4,FALSE)</f>
        <v>#REF!</v>
      </c>
      <c r="N222" s="5" t="e">
        <f t="shared" si="46"/>
        <v>#REF!</v>
      </c>
      <c r="O222" s="5" t="e">
        <f t="shared" si="56"/>
        <v>#REF!</v>
      </c>
      <c r="P222" s="5" t="e">
        <f t="shared" si="56"/>
        <v>#REF!</v>
      </c>
      <c r="Q222" s="5" t="e">
        <f t="shared" si="54"/>
        <v>#REF!</v>
      </c>
      <c r="R222" s="5" t="e">
        <f t="shared" si="47"/>
        <v>#REF!</v>
      </c>
      <c r="S222" s="5" t="e">
        <f t="shared" si="48"/>
        <v>#REF!</v>
      </c>
      <c r="T222" s="5" t="e">
        <f t="shared" si="49"/>
        <v>#REF!</v>
      </c>
      <c r="U222" s="5" t="e">
        <f t="shared" si="55"/>
        <v>#REF!</v>
      </c>
      <c r="V222" s="5" t="e">
        <f t="shared" si="50"/>
        <v>#REF!</v>
      </c>
      <c r="W222" s="5" t="e">
        <f t="shared" si="42"/>
        <v>#REF!</v>
      </c>
    </row>
    <row r="223" spans="2:23" x14ac:dyDescent="0.25">
      <c r="B223" s="4"/>
      <c r="D223" s="4"/>
      <c r="F223" s="2">
        <v>213</v>
      </c>
      <c r="G223" s="14" t="e">
        <f t="shared" si="51"/>
        <v>#REF!</v>
      </c>
      <c r="H223" s="14" t="e">
        <f t="shared" si="43"/>
        <v>#REF!</v>
      </c>
      <c r="I223" s="9" t="e">
        <f t="shared" si="52"/>
        <v>#REF!</v>
      </c>
      <c r="J223" s="9" t="e">
        <f t="shared" si="44"/>
        <v>#REF!</v>
      </c>
      <c r="K223" s="14" t="e">
        <f t="shared" si="45"/>
        <v>#REF!</v>
      </c>
      <c r="L223" s="9" t="e">
        <f>VLOOKUP(YEAR(G223),Справочники!$C$3:$I$33,7,FALSE)</f>
        <v>#REF!</v>
      </c>
      <c r="M223" s="5" t="e">
        <f>VLOOKUP(YEAR(G223),Справочники!$C$3:$F$33,4,FALSE)</f>
        <v>#REF!</v>
      </c>
      <c r="N223" s="5" t="e">
        <f t="shared" si="46"/>
        <v>#REF!</v>
      </c>
      <c r="O223" s="5" t="e">
        <f t="shared" si="56"/>
        <v>#REF!</v>
      </c>
      <c r="P223" s="5" t="e">
        <f t="shared" si="56"/>
        <v>#REF!</v>
      </c>
      <c r="Q223" s="5" t="e">
        <f t="shared" si="54"/>
        <v>#REF!</v>
      </c>
      <c r="R223" s="5" t="e">
        <f t="shared" si="47"/>
        <v>#REF!</v>
      </c>
      <c r="S223" s="5" t="e">
        <f t="shared" si="48"/>
        <v>#REF!</v>
      </c>
      <c r="T223" s="5" t="e">
        <f t="shared" si="49"/>
        <v>#REF!</v>
      </c>
      <c r="U223" s="5" t="e">
        <f t="shared" si="55"/>
        <v>#REF!</v>
      </c>
      <c r="V223" s="5" t="e">
        <f t="shared" si="50"/>
        <v>#REF!</v>
      </c>
      <c r="W223" s="5" t="e">
        <f t="shared" si="42"/>
        <v>#REF!</v>
      </c>
    </row>
    <row r="224" spans="2:23" x14ac:dyDescent="0.25">
      <c r="B224" s="4"/>
      <c r="D224" s="4"/>
      <c r="F224" s="2">
        <v>214</v>
      </c>
      <c r="G224" s="14" t="e">
        <f t="shared" si="51"/>
        <v>#REF!</v>
      </c>
      <c r="H224" s="14" t="e">
        <f t="shared" si="43"/>
        <v>#REF!</v>
      </c>
      <c r="I224" s="9" t="e">
        <f t="shared" si="52"/>
        <v>#REF!</v>
      </c>
      <c r="J224" s="9" t="e">
        <f t="shared" si="44"/>
        <v>#REF!</v>
      </c>
      <c r="K224" s="14" t="e">
        <f t="shared" si="45"/>
        <v>#REF!</v>
      </c>
      <c r="L224" s="9" t="e">
        <f>VLOOKUP(YEAR(G224),Справочники!$C$3:$I$33,7,FALSE)</f>
        <v>#REF!</v>
      </c>
      <c r="M224" s="5" t="e">
        <f>VLOOKUP(YEAR(G224),Справочники!$C$3:$F$33,4,FALSE)</f>
        <v>#REF!</v>
      </c>
      <c r="N224" s="5" t="e">
        <f t="shared" si="46"/>
        <v>#REF!</v>
      </c>
      <c r="O224" s="5" t="e">
        <f t="shared" si="56"/>
        <v>#REF!</v>
      </c>
      <c r="P224" s="5" t="e">
        <f t="shared" si="56"/>
        <v>#REF!</v>
      </c>
      <c r="Q224" s="5" t="e">
        <f t="shared" si="54"/>
        <v>#REF!</v>
      </c>
      <c r="R224" s="5" t="e">
        <f t="shared" si="47"/>
        <v>#REF!</v>
      </c>
      <c r="S224" s="5" t="e">
        <f t="shared" si="48"/>
        <v>#REF!</v>
      </c>
      <c r="T224" s="5" t="e">
        <f t="shared" si="49"/>
        <v>#REF!</v>
      </c>
      <c r="U224" s="5" t="e">
        <f t="shared" si="55"/>
        <v>#REF!</v>
      </c>
      <c r="V224" s="5" t="e">
        <f t="shared" si="50"/>
        <v>#REF!</v>
      </c>
      <c r="W224" s="5" t="e">
        <f t="shared" si="42"/>
        <v>#REF!</v>
      </c>
    </row>
    <row r="225" spans="2:23" x14ac:dyDescent="0.25">
      <c r="B225" s="4"/>
      <c r="D225" s="4"/>
      <c r="F225" s="2">
        <v>215</v>
      </c>
      <c r="G225" s="14" t="e">
        <f t="shared" si="51"/>
        <v>#REF!</v>
      </c>
      <c r="H225" s="14" t="e">
        <f t="shared" si="43"/>
        <v>#REF!</v>
      </c>
      <c r="I225" s="9" t="e">
        <f t="shared" si="52"/>
        <v>#REF!</v>
      </c>
      <c r="J225" s="9" t="e">
        <f t="shared" si="44"/>
        <v>#REF!</v>
      </c>
      <c r="K225" s="14" t="e">
        <f t="shared" si="45"/>
        <v>#REF!</v>
      </c>
      <c r="L225" s="9" t="e">
        <f>VLOOKUP(YEAR(G225),Справочники!$C$3:$I$33,7,FALSE)</f>
        <v>#REF!</v>
      </c>
      <c r="M225" s="5" t="e">
        <f>VLOOKUP(YEAR(G225),Справочники!$C$3:$F$33,4,FALSE)</f>
        <v>#REF!</v>
      </c>
      <c r="N225" s="5" t="e">
        <f t="shared" si="46"/>
        <v>#REF!</v>
      </c>
      <c r="O225" s="5" t="e">
        <f t="shared" si="56"/>
        <v>#REF!</v>
      </c>
      <c r="P225" s="5" t="e">
        <f t="shared" si="56"/>
        <v>#REF!</v>
      </c>
      <c r="Q225" s="5" t="e">
        <f t="shared" si="54"/>
        <v>#REF!</v>
      </c>
      <c r="R225" s="5" t="e">
        <f t="shared" si="47"/>
        <v>#REF!</v>
      </c>
      <c r="S225" s="5" t="e">
        <f t="shared" si="48"/>
        <v>#REF!</v>
      </c>
      <c r="T225" s="5" t="e">
        <f t="shared" si="49"/>
        <v>#REF!</v>
      </c>
      <c r="U225" s="5" t="e">
        <f t="shared" si="55"/>
        <v>#REF!</v>
      </c>
      <c r="V225" s="5" t="e">
        <f t="shared" si="50"/>
        <v>#REF!</v>
      </c>
      <c r="W225" s="5" t="e">
        <f t="shared" si="42"/>
        <v>#REF!</v>
      </c>
    </row>
    <row r="226" spans="2:23" x14ac:dyDescent="0.25">
      <c r="B226" s="4"/>
      <c r="D226" s="4"/>
      <c r="F226" s="2">
        <v>216</v>
      </c>
      <c r="G226" s="14" t="e">
        <f t="shared" si="51"/>
        <v>#REF!</v>
      </c>
      <c r="H226" s="14" t="e">
        <f t="shared" si="43"/>
        <v>#REF!</v>
      </c>
      <c r="I226" s="9" t="e">
        <f t="shared" si="52"/>
        <v>#REF!</v>
      </c>
      <c r="J226" s="9" t="e">
        <f t="shared" si="44"/>
        <v>#REF!</v>
      </c>
      <c r="K226" s="14" t="e">
        <f t="shared" si="45"/>
        <v>#REF!</v>
      </c>
      <c r="L226" s="9" t="e">
        <f>VLOOKUP(YEAR(G226),Справочники!$C$3:$I$33,7,FALSE)</f>
        <v>#REF!</v>
      </c>
      <c r="M226" s="5" t="e">
        <f>VLOOKUP(YEAR(G226),Справочники!$C$3:$F$33,4,FALSE)</f>
        <v>#REF!</v>
      </c>
      <c r="N226" s="5" t="e">
        <f t="shared" si="46"/>
        <v>#REF!</v>
      </c>
      <c r="O226" s="5" t="e">
        <f t="shared" si="56"/>
        <v>#REF!</v>
      </c>
      <c r="P226" s="5" t="e">
        <f t="shared" si="56"/>
        <v>#REF!</v>
      </c>
      <c r="Q226" s="5" t="e">
        <f t="shared" si="54"/>
        <v>#REF!</v>
      </c>
      <c r="R226" s="5" t="e">
        <f t="shared" si="47"/>
        <v>#REF!</v>
      </c>
      <c r="S226" s="5" t="e">
        <f t="shared" si="48"/>
        <v>#REF!</v>
      </c>
      <c r="T226" s="5" t="e">
        <f t="shared" si="49"/>
        <v>#REF!</v>
      </c>
      <c r="U226" s="5" t="e">
        <f t="shared" si="55"/>
        <v>#REF!</v>
      </c>
      <c r="V226" s="5" t="e">
        <f t="shared" si="50"/>
        <v>#REF!</v>
      </c>
      <c r="W226" s="5" t="e">
        <f t="shared" si="42"/>
        <v>#REF!</v>
      </c>
    </row>
    <row r="227" spans="2:23" x14ac:dyDescent="0.25">
      <c r="B227" s="4"/>
      <c r="D227" s="4"/>
      <c r="F227" s="2">
        <v>217</v>
      </c>
      <c r="G227" s="14" t="e">
        <f t="shared" si="51"/>
        <v>#REF!</v>
      </c>
      <c r="H227" s="14" t="e">
        <f t="shared" si="43"/>
        <v>#REF!</v>
      </c>
      <c r="I227" s="9" t="e">
        <f t="shared" si="52"/>
        <v>#REF!</v>
      </c>
      <c r="J227" s="9" t="e">
        <f t="shared" si="44"/>
        <v>#REF!</v>
      </c>
      <c r="K227" s="14" t="e">
        <f t="shared" si="45"/>
        <v>#REF!</v>
      </c>
      <c r="L227" s="9" t="e">
        <f>VLOOKUP(YEAR(G227),Справочники!$C$3:$I$33,7,FALSE)</f>
        <v>#REF!</v>
      </c>
      <c r="M227" s="5" t="e">
        <f>VLOOKUP(YEAR(G227),Справочники!$C$3:$F$33,4,FALSE)</f>
        <v>#REF!</v>
      </c>
      <c r="N227" s="5" t="e">
        <f t="shared" si="46"/>
        <v>#REF!</v>
      </c>
      <c r="O227" s="5" t="e">
        <f t="shared" si="56"/>
        <v>#REF!</v>
      </c>
      <c r="P227" s="5" t="e">
        <f t="shared" si="56"/>
        <v>#REF!</v>
      </c>
      <c r="Q227" s="5" t="e">
        <f t="shared" si="54"/>
        <v>#REF!</v>
      </c>
      <c r="R227" s="5" t="e">
        <f t="shared" si="47"/>
        <v>#REF!</v>
      </c>
      <c r="S227" s="5" t="e">
        <f t="shared" si="48"/>
        <v>#REF!</v>
      </c>
      <c r="T227" s="5" t="e">
        <f t="shared" si="49"/>
        <v>#REF!</v>
      </c>
      <c r="U227" s="5" t="e">
        <f t="shared" si="55"/>
        <v>#REF!</v>
      </c>
      <c r="V227" s="5" t="e">
        <f t="shared" si="50"/>
        <v>#REF!</v>
      </c>
      <c r="W227" s="5" t="e">
        <f t="shared" si="42"/>
        <v>#REF!</v>
      </c>
    </row>
    <row r="228" spans="2:23" x14ac:dyDescent="0.25">
      <c r="B228" s="4"/>
      <c r="D228" s="4"/>
      <c r="F228" s="2">
        <v>218</v>
      </c>
      <c r="G228" s="14" t="e">
        <f t="shared" si="51"/>
        <v>#REF!</v>
      </c>
      <c r="H228" s="14" t="e">
        <f t="shared" si="43"/>
        <v>#REF!</v>
      </c>
      <c r="I228" s="9" t="e">
        <f t="shared" si="52"/>
        <v>#REF!</v>
      </c>
      <c r="J228" s="9" t="e">
        <f t="shared" si="44"/>
        <v>#REF!</v>
      </c>
      <c r="K228" s="14" t="e">
        <f t="shared" si="45"/>
        <v>#REF!</v>
      </c>
      <c r="L228" s="9" t="e">
        <f>VLOOKUP(YEAR(G228),Справочники!$C$3:$I$33,7,FALSE)</f>
        <v>#REF!</v>
      </c>
      <c r="M228" s="5" t="e">
        <f>VLOOKUP(YEAR(G228),Справочники!$C$3:$F$33,4,FALSE)</f>
        <v>#REF!</v>
      </c>
      <c r="N228" s="5" t="e">
        <f t="shared" si="46"/>
        <v>#REF!</v>
      </c>
      <c r="O228" s="5" t="e">
        <f t="shared" si="56"/>
        <v>#REF!</v>
      </c>
      <c r="P228" s="5" t="e">
        <f t="shared" si="56"/>
        <v>#REF!</v>
      </c>
      <c r="Q228" s="5" t="e">
        <f t="shared" si="54"/>
        <v>#REF!</v>
      </c>
      <c r="R228" s="5" t="e">
        <f t="shared" si="47"/>
        <v>#REF!</v>
      </c>
      <c r="S228" s="5" t="e">
        <f t="shared" si="48"/>
        <v>#REF!</v>
      </c>
      <c r="T228" s="5" t="e">
        <f t="shared" si="49"/>
        <v>#REF!</v>
      </c>
      <c r="U228" s="5" t="e">
        <f t="shared" si="55"/>
        <v>#REF!</v>
      </c>
      <c r="V228" s="5" t="e">
        <f t="shared" si="50"/>
        <v>#REF!</v>
      </c>
      <c r="W228" s="5" t="e">
        <f t="shared" si="42"/>
        <v>#REF!</v>
      </c>
    </row>
    <row r="229" spans="2:23" x14ac:dyDescent="0.25">
      <c r="B229" s="4"/>
      <c r="D229" s="4"/>
      <c r="F229" s="2">
        <v>219</v>
      </c>
      <c r="G229" s="14" t="e">
        <f t="shared" si="51"/>
        <v>#REF!</v>
      </c>
      <c r="H229" s="14" t="e">
        <f t="shared" si="43"/>
        <v>#REF!</v>
      </c>
      <c r="I229" s="9" t="e">
        <f t="shared" si="52"/>
        <v>#REF!</v>
      </c>
      <c r="J229" s="9" t="e">
        <f t="shared" si="44"/>
        <v>#REF!</v>
      </c>
      <c r="K229" s="14" t="e">
        <f t="shared" si="45"/>
        <v>#REF!</v>
      </c>
      <c r="L229" s="9" t="e">
        <f>VLOOKUP(YEAR(G229),Справочники!$C$3:$I$33,7,FALSE)</f>
        <v>#REF!</v>
      </c>
      <c r="M229" s="5" t="e">
        <f>VLOOKUP(YEAR(G229),Справочники!$C$3:$F$33,4,FALSE)</f>
        <v>#REF!</v>
      </c>
      <c r="N229" s="5" t="e">
        <f t="shared" si="46"/>
        <v>#REF!</v>
      </c>
      <c r="O229" s="5" t="e">
        <f t="shared" si="56"/>
        <v>#REF!</v>
      </c>
      <c r="P229" s="5" t="e">
        <f t="shared" si="56"/>
        <v>#REF!</v>
      </c>
      <c r="Q229" s="5" t="e">
        <f t="shared" si="54"/>
        <v>#REF!</v>
      </c>
      <c r="R229" s="5" t="e">
        <f t="shared" si="47"/>
        <v>#REF!</v>
      </c>
      <c r="S229" s="5" t="e">
        <f t="shared" si="48"/>
        <v>#REF!</v>
      </c>
      <c r="T229" s="5" t="e">
        <f t="shared" si="49"/>
        <v>#REF!</v>
      </c>
      <c r="U229" s="5" t="e">
        <f t="shared" si="55"/>
        <v>#REF!</v>
      </c>
      <c r="V229" s="5" t="e">
        <f t="shared" si="50"/>
        <v>#REF!</v>
      </c>
      <c r="W229" s="5" t="e">
        <f t="shared" si="42"/>
        <v>#REF!</v>
      </c>
    </row>
    <row r="230" spans="2:23" x14ac:dyDescent="0.25">
      <c r="B230" s="4"/>
      <c r="D230" s="4"/>
      <c r="F230" s="2">
        <v>220</v>
      </c>
      <c r="G230" s="14" t="e">
        <f t="shared" si="51"/>
        <v>#REF!</v>
      </c>
      <c r="H230" s="14" t="e">
        <f t="shared" si="43"/>
        <v>#REF!</v>
      </c>
      <c r="I230" s="9" t="e">
        <f t="shared" si="52"/>
        <v>#REF!</v>
      </c>
      <c r="J230" s="9" t="e">
        <f t="shared" si="44"/>
        <v>#REF!</v>
      </c>
      <c r="K230" s="14" t="e">
        <f t="shared" si="45"/>
        <v>#REF!</v>
      </c>
      <c r="L230" s="9" t="e">
        <f>VLOOKUP(YEAR(G230),Справочники!$C$3:$I$33,7,FALSE)</f>
        <v>#REF!</v>
      </c>
      <c r="M230" s="5" t="e">
        <f>VLOOKUP(YEAR(G230),Справочники!$C$3:$F$33,4,FALSE)</f>
        <v>#REF!</v>
      </c>
      <c r="N230" s="5" t="e">
        <f t="shared" si="46"/>
        <v>#REF!</v>
      </c>
      <c r="O230" s="5" t="e">
        <f t="shared" si="56"/>
        <v>#REF!</v>
      </c>
      <c r="P230" s="5" t="e">
        <f t="shared" si="56"/>
        <v>#REF!</v>
      </c>
      <c r="Q230" s="5" t="e">
        <f t="shared" si="54"/>
        <v>#REF!</v>
      </c>
      <c r="R230" s="5" t="e">
        <f t="shared" si="47"/>
        <v>#REF!</v>
      </c>
      <c r="S230" s="5" t="e">
        <f t="shared" si="48"/>
        <v>#REF!</v>
      </c>
      <c r="T230" s="5" t="e">
        <f t="shared" si="49"/>
        <v>#REF!</v>
      </c>
      <c r="U230" s="5" t="e">
        <f t="shared" si="55"/>
        <v>#REF!</v>
      </c>
      <c r="V230" s="5" t="e">
        <f t="shared" si="50"/>
        <v>#REF!</v>
      </c>
      <c r="W230" s="5" t="e">
        <f t="shared" si="42"/>
        <v>#REF!</v>
      </c>
    </row>
    <row r="231" spans="2:23" x14ac:dyDescent="0.25">
      <c r="B231" s="4"/>
      <c r="D231" s="4"/>
      <c r="F231" s="2">
        <v>221</v>
      </c>
      <c r="G231" s="14" t="e">
        <f t="shared" si="51"/>
        <v>#REF!</v>
      </c>
      <c r="H231" s="14" t="e">
        <f t="shared" si="43"/>
        <v>#REF!</v>
      </c>
      <c r="I231" s="9" t="e">
        <f t="shared" si="52"/>
        <v>#REF!</v>
      </c>
      <c r="J231" s="9" t="e">
        <f t="shared" si="44"/>
        <v>#REF!</v>
      </c>
      <c r="K231" s="14" t="e">
        <f t="shared" si="45"/>
        <v>#REF!</v>
      </c>
      <c r="L231" s="9" t="e">
        <f>VLOOKUP(YEAR(G231),Справочники!$C$3:$I$33,7,FALSE)</f>
        <v>#REF!</v>
      </c>
      <c r="M231" s="5" t="e">
        <f>VLOOKUP(YEAR(G231),Справочники!$C$3:$F$33,4,FALSE)</f>
        <v>#REF!</v>
      </c>
      <c r="N231" s="5" t="e">
        <f t="shared" si="46"/>
        <v>#REF!</v>
      </c>
      <c r="O231" s="5" t="e">
        <f t="shared" si="56"/>
        <v>#REF!</v>
      </c>
      <c r="P231" s="5" t="e">
        <f t="shared" si="56"/>
        <v>#REF!</v>
      </c>
      <c r="Q231" s="5" t="e">
        <f t="shared" si="54"/>
        <v>#REF!</v>
      </c>
      <c r="R231" s="5" t="e">
        <f t="shared" si="47"/>
        <v>#REF!</v>
      </c>
      <c r="S231" s="5" t="e">
        <f t="shared" si="48"/>
        <v>#REF!</v>
      </c>
      <c r="T231" s="5" t="e">
        <f t="shared" si="49"/>
        <v>#REF!</v>
      </c>
      <c r="U231" s="5" t="e">
        <f t="shared" si="55"/>
        <v>#REF!</v>
      </c>
      <c r="V231" s="5" t="e">
        <f t="shared" si="50"/>
        <v>#REF!</v>
      </c>
      <c r="W231" s="5" t="e">
        <f t="shared" si="42"/>
        <v>#REF!</v>
      </c>
    </row>
    <row r="232" spans="2:23" x14ac:dyDescent="0.25">
      <c r="B232" s="4"/>
      <c r="D232" s="4"/>
      <c r="F232" s="2">
        <v>222</v>
      </c>
      <c r="G232" s="14" t="e">
        <f t="shared" si="51"/>
        <v>#REF!</v>
      </c>
      <c r="H232" s="14" t="e">
        <f t="shared" si="43"/>
        <v>#REF!</v>
      </c>
      <c r="I232" s="9" t="e">
        <f t="shared" si="52"/>
        <v>#REF!</v>
      </c>
      <c r="J232" s="9" t="e">
        <f t="shared" si="44"/>
        <v>#REF!</v>
      </c>
      <c r="K232" s="14" t="e">
        <f t="shared" si="45"/>
        <v>#REF!</v>
      </c>
      <c r="L232" s="9" t="e">
        <f>VLOOKUP(YEAR(G232),Справочники!$C$3:$I$33,7,FALSE)</f>
        <v>#REF!</v>
      </c>
      <c r="M232" s="5" t="e">
        <f>VLOOKUP(YEAR(G232),Справочники!$C$3:$F$33,4,FALSE)</f>
        <v>#REF!</v>
      </c>
      <c r="N232" s="5" t="e">
        <f t="shared" si="46"/>
        <v>#REF!</v>
      </c>
      <c r="O232" s="5" t="e">
        <f t="shared" si="56"/>
        <v>#REF!</v>
      </c>
      <c r="P232" s="5" t="e">
        <f t="shared" si="56"/>
        <v>#REF!</v>
      </c>
      <c r="Q232" s="5" t="e">
        <f t="shared" si="54"/>
        <v>#REF!</v>
      </c>
      <c r="R232" s="5" t="e">
        <f t="shared" si="47"/>
        <v>#REF!</v>
      </c>
      <c r="S232" s="5" t="e">
        <f t="shared" si="48"/>
        <v>#REF!</v>
      </c>
      <c r="T232" s="5" t="e">
        <f t="shared" si="49"/>
        <v>#REF!</v>
      </c>
      <c r="U232" s="5" t="e">
        <f t="shared" si="55"/>
        <v>#REF!</v>
      </c>
      <c r="V232" s="5" t="e">
        <f t="shared" si="50"/>
        <v>#REF!</v>
      </c>
      <c r="W232" s="5" t="e">
        <f t="shared" si="42"/>
        <v>#REF!</v>
      </c>
    </row>
    <row r="233" spans="2:23" x14ac:dyDescent="0.25">
      <c r="B233" s="4"/>
      <c r="D233" s="4"/>
      <c r="F233" s="2">
        <v>223</v>
      </c>
      <c r="G233" s="14" t="e">
        <f t="shared" si="51"/>
        <v>#REF!</v>
      </c>
      <c r="H233" s="14" t="e">
        <f t="shared" si="43"/>
        <v>#REF!</v>
      </c>
      <c r="I233" s="9" t="e">
        <f t="shared" si="52"/>
        <v>#REF!</v>
      </c>
      <c r="J233" s="9" t="e">
        <f t="shared" si="44"/>
        <v>#REF!</v>
      </c>
      <c r="K233" s="14" t="e">
        <f t="shared" si="45"/>
        <v>#REF!</v>
      </c>
      <c r="L233" s="9" t="e">
        <f>VLOOKUP(YEAR(G233),Справочники!$C$3:$I$33,7,FALSE)</f>
        <v>#REF!</v>
      </c>
      <c r="M233" s="5" t="e">
        <f>VLOOKUP(YEAR(G233),Справочники!$C$3:$F$33,4,FALSE)</f>
        <v>#REF!</v>
      </c>
      <c r="N233" s="5" t="e">
        <f t="shared" si="46"/>
        <v>#REF!</v>
      </c>
      <c r="O233" s="5" t="e">
        <f t="shared" si="56"/>
        <v>#REF!</v>
      </c>
      <c r="P233" s="5" t="e">
        <f t="shared" si="56"/>
        <v>#REF!</v>
      </c>
      <c r="Q233" s="5" t="e">
        <f t="shared" si="54"/>
        <v>#REF!</v>
      </c>
      <c r="R233" s="5" t="e">
        <f t="shared" si="47"/>
        <v>#REF!</v>
      </c>
      <c r="S233" s="5" t="e">
        <f t="shared" si="48"/>
        <v>#REF!</v>
      </c>
      <c r="T233" s="5" t="e">
        <f t="shared" si="49"/>
        <v>#REF!</v>
      </c>
      <c r="U233" s="5" t="e">
        <f t="shared" si="55"/>
        <v>#REF!</v>
      </c>
      <c r="V233" s="5" t="e">
        <f t="shared" si="50"/>
        <v>#REF!</v>
      </c>
      <c r="W233" s="5" t="e">
        <f t="shared" si="42"/>
        <v>#REF!</v>
      </c>
    </row>
    <row r="234" spans="2:23" x14ac:dyDescent="0.25">
      <c r="B234" s="4"/>
      <c r="D234" s="4"/>
      <c r="F234" s="2">
        <v>224</v>
      </c>
      <c r="G234" s="14" t="e">
        <f t="shared" si="51"/>
        <v>#REF!</v>
      </c>
      <c r="H234" s="14" t="e">
        <f t="shared" si="43"/>
        <v>#REF!</v>
      </c>
      <c r="I234" s="9" t="e">
        <f t="shared" si="52"/>
        <v>#REF!</v>
      </c>
      <c r="J234" s="9" t="e">
        <f t="shared" si="44"/>
        <v>#REF!</v>
      </c>
      <c r="K234" s="14" t="e">
        <f t="shared" si="45"/>
        <v>#REF!</v>
      </c>
      <c r="L234" s="9" t="e">
        <f>VLOOKUP(YEAR(G234),Справочники!$C$3:$I$33,7,FALSE)</f>
        <v>#REF!</v>
      </c>
      <c r="M234" s="5" t="e">
        <f>VLOOKUP(YEAR(G234),Справочники!$C$3:$F$33,4,FALSE)</f>
        <v>#REF!</v>
      </c>
      <c r="N234" s="5" t="e">
        <f t="shared" si="46"/>
        <v>#REF!</v>
      </c>
      <c r="O234" s="5" t="e">
        <f t="shared" si="56"/>
        <v>#REF!</v>
      </c>
      <c r="P234" s="5" t="e">
        <f t="shared" si="56"/>
        <v>#REF!</v>
      </c>
      <c r="Q234" s="5" t="e">
        <f t="shared" si="54"/>
        <v>#REF!</v>
      </c>
      <c r="R234" s="5" t="e">
        <f t="shared" si="47"/>
        <v>#REF!</v>
      </c>
      <c r="S234" s="5" t="e">
        <f t="shared" si="48"/>
        <v>#REF!</v>
      </c>
      <c r="T234" s="5" t="e">
        <f t="shared" si="49"/>
        <v>#REF!</v>
      </c>
      <c r="U234" s="5" t="e">
        <f t="shared" si="55"/>
        <v>#REF!</v>
      </c>
      <c r="V234" s="5" t="e">
        <f t="shared" si="50"/>
        <v>#REF!</v>
      </c>
      <c r="W234" s="5" t="e">
        <f t="shared" si="42"/>
        <v>#REF!</v>
      </c>
    </row>
    <row r="235" spans="2:23" x14ac:dyDescent="0.25">
      <c r="B235" s="4"/>
      <c r="D235" s="4"/>
      <c r="F235" s="2">
        <v>225</v>
      </c>
      <c r="G235" s="14" t="e">
        <f t="shared" si="51"/>
        <v>#REF!</v>
      </c>
      <c r="H235" s="14" t="e">
        <f t="shared" si="43"/>
        <v>#REF!</v>
      </c>
      <c r="I235" s="9" t="e">
        <f t="shared" si="52"/>
        <v>#REF!</v>
      </c>
      <c r="J235" s="9" t="e">
        <f t="shared" si="44"/>
        <v>#REF!</v>
      </c>
      <c r="K235" s="14" t="e">
        <f t="shared" si="45"/>
        <v>#REF!</v>
      </c>
      <c r="L235" s="9" t="e">
        <f>VLOOKUP(YEAR(G235),Справочники!$C$3:$I$33,7,FALSE)</f>
        <v>#REF!</v>
      </c>
      <c r="M235" s="5" t="e">
        <f>VLOOKUP(YEAR(G235),Справочники!$C$3:$F$33,4,FALSE)</f>
        <v>#REF!</v>
      </c>
      <c r="N235" s="5" t="e">
        <f t="shared" si="46"/>
        <v>#REF!</v>
      </c>
      <c r="O235" s="5" t="e">
        <f t="shared" si="56"/>
        <v>#REF!</v>
      </c>
      <c r="P235" s="5" t="e">
        <f t="shared" si="56"/>
        <v>#REF!</v>
      </c>
      <c r="Q235" s="5" t="e">
        <f t="shared" si="54"/>
        <v>#REF!</v>
      </c>
      <c r="R235" s="5" t="e">
        <f t="shared" si="47"/>
        <v>#REF!</v>
      </c>
      <c r="S235" s="5" t="e">
        <f t="shared" si="48"/>
        <v>#REF!</v>
      </c>
      <c r="T235" s="5" t="e">
        <f t="shared" si="49"/>
        <v>#REF!</v>
      </c>
      <c r="U235" s="5" t="e">
        <f t="shared" si="55"/>
        <v>#REF!</v>
      </c>
      <c r="V235" s="5" t="e">
        <f t="shared" si="50"/>
        <v>#REF!</v>
      </c>
      <c r="W235" s="5" t="e">
        <f t="shared" si="42"/>
        <v>#REF!</v>
      </c>
    </row>
    <row r="236" spans="2:23" x14ac:dyDescent="0.25">
      <c r="B236" s="4"/>
      <c r="D236" s="4"/>
      <c r="F236" s="2">
        <v>226</v>
      </c>
      <c r="G236" s="14" t="e">
        <f t="shared" si="51"/>
        <v>#REF!</v>
      </c>
      <c r="H236" s="14" t="e">
        <f t="shared" si="43"/>
        <v>#REF!</v>
      </c>
      <c r="I236" s="9" t="e">
        <f t="shared" si="52"/>
        <v>#REF!</v>
      </c>
      <c r="J236" s="9" t="e">
        <f t="shared" si="44"/>
        <v>#REF!</v>
      </c>
      <c r="K236" s="14" t="e">
        <f t="shared" si="45"/>
        <v>#REF!</v>
      </c>
      <c r="L236" s="9" t="e">
        <f>VLOOKUP(YEAR(G236),Справочники!$C$3:$I$33,7,FALSE)</f>
        <v>#REF!</v>
      </c>
      <c r="M236" s="5" t="e">
        <f>VLOOKUP(YEAR(G236),Справочники!$C$3:$F$33,4,FALSE)</f>
        <v>#REF!</v>
      </c>
      <c r="N236" s="5" t="e">
        <f t="shared" si="46"/>
        <v>#REF!</v>
      </c>
      <c r="O236" s="5" t="e">
        <f t="shared" si="56"/>
        <v>#REF!</v>
      </c>
      <c r="P236" s="5" t="e">
        <f t="shared" si="56"/>
        <v>#REF!</v>
      </c>
      <c r="Q236" s="5" t="e">
        <f t="shared" si="54"/>
        <v>#REF!</v>
      </c>
      <c r="R236" s="5" t="e">
        <f t="shared" si="47"/>
        <v>#REF!</v>
      </c>
      <c r="S236" s="5" t="e">
        <f t="shared" si="48"/>
        <v>#REF!</v>
      </c>
      <c r="T236" s="5" t="e">
        <f t="shared" si="49"/>
        <v>#REF!</v>
      </c>
      <c r="U236" s="5" t="e">
        <f t="shared" si="55"/>
        <v>#REF!</v>
      </c>
      <c r="V236" s="5" t="e">
        <f t="shared" si="50"/>
        <v>#REF!</v>
      </c>
      <c r="W236" s="5" t="e">
        <f t="shared" si="42"/>
        <v>#REF!</v>
      </c>
    </row>
    <row r="237" spans="2:23" x14ac:dyDescent="0.25">
      <c r="B237" s="4"/>
      <c r="D237" s="4"/>
      <c r="F237" s="2">
        <v>227</v>
      </c>
      <c r="G237" s="14" t="e">
        <f t="shared" si="51"/>
        <v>#REF!</v>
      </c>
      <c r="H237" s="14" t="e">
        <f t="shared" si="43"/>
        <v>#REF!</v>
      </c>
      <c r="I237" s="9" t="e">
        <f t="shared" si="52"/>
        <v>#REF!</v>
      </c>
      <c r="J237" s="9" t="e">
        <f t="shared" si="44"/>
        <v>#REF!</v>
      </c>
      <c r="K237" s="14" t="e">
        <f t="shared" si="45"/>
        <v>#REF!</v>
      </c>
      <c r="L237" s="9" t="e">
        <f>VLOOKUP(YEAR(G237),Справочники!$C$3:$I$33,7,FALSE)</f>
        <v>#REF!</v>
      </c>
      <c r="M237" s="5" t="e">
        <f>VLOOKUP(YEAR(G237),Справочники!$C$3:$F$33,4,FALSE)</f>
        <v>#REF!</v>
      </c>
      <c r="N237" s="5" t="e">
        <f t="shared" si="46"/>
        <v>#REF!</v>
      </c>
      <c r="O237" s="5" t="e">
        <f t="shared" si="56"/>
        <v>#REF!</v>
      </c>
      <c r="P237" s="5" t="e">
        <f t="shared" si="56"/>
        <v>#REF!</v>
      </c>
      <c r="Q237" s="5" t="e">
        <f t="shared" si="54"/>
        <v>#REF!</v>
      </c>
      <c r="R237" s="5" t="e">
        <f t="shared" si="47"/>
        <v>#REF!</v>
      </c>
      <c r="S237" s="5" t="e">
        <f t="shared" si="48"/>
        <v>#REF!</v>
      </c>
      <c r="T237" s="5" t="e">
        <f t="shared" si="49"/>
        <v>#REF!</v>
      </c>
      <c r="U237" s="5" t="e">
        <f t="shared" si="55"/>
        <v>#REF!</v>
      </c>
      <c r="V237" s="5" t="e">
        <f t="shared" si="50"/>
        <v>#REF!</v>
      </c>
      <c r="W237" s="5" t="e">
        <f t="shared" si="42"/>
        <v>#REF!</v>
      </c>
    </row>
    <row r="238" spans="2:23" x14ac:dyDescent="0.25">
      <c r="B238" s="4"/>
      <c r="D238" s="4"/>
      <c r="F238" s="2">
        <v>228</v>
      </c>
      <c r="G238" s="14" t="e">
        <f t="shared" si="51"/>
        <v>#REF!</v>
      </c>
      <c r="H238" s="14" t="e">
        <f t="shared" si="43"/>
        <v>#REF!</v>
      </c>
      <c r="I238" s="9" t="e">
        <f t="shared" si="52"/>
        <v>#REF!</v>
      </c>
      <c r="J238" s="9" t="e">
        <f t="shared" si="44"/>
        <v>#REF!</v>
      </c>
      <c r="K238" s="14" t="e">
        <f t="shared" si="45"/>
        <v>#REF!</v>
      </c>
      <c r="L238" s="9" t="e">
        <f>VLOOKUP(YEAR(G238),Справочники!$C$3:$I$33,7,FALSE)</f>
        <v>#REF!</v>
      </c>
      <c r="M238" s="5" t="e">
        <f>VLOOKUP(YEAR(G238),Справочники!$C$3:$F$33,4,FALSE)</f>
        <v>#REF!</v>
      </c>
      <c r="N238" s="5" t="e">
        <f t="shared" si="46"/>
        <v>#REF!</v>
      </c>
      <c r="O238" s="5" t="e">
        <f t="shared" si="56"/>
        <v>#REF!</v>
      </c>
      <c r="P238" s="5" t="e">
        <f t="shared" si="56"/>
        <v>#REF!</v>
      </c>
      <c r="Q238" s="5" t="e">
        <f t="shared" si="54"/>
        <v>#REF!</v>
      </c>
      <c r="R238" s="5" t="e">
        <f t="shared" si="47"/>
        <v>#REF!</v>
      </c>
      <c r="S238" s="5" t="e">
        <f t="shared" si="48"/>
        <v>#REF!</v>
      </c>
      <c r="T238" s="5" t="e">
        <f t="shared" si="49"/>
        <v>#REF!</v>
      </c>
      <c r="U238" s="5" t="e">
        <f t="shared" si="55"/>
        <v>#REF!</v>
      </c>
      <c r="V238" s="5" t="e">
        <f t="shared" si="50"/>
        <v>#REF!</v>
      </c>
      <c r="W238" s="5" t="e">
        <f t="shared" si="42"/>
        <v>#REF!</v>
      </c>
    </row>
    <row r="239" spans="2:23" x14ac:dyDescent="0.25">
      <c r="B239" s="4"/>
      <c r="D239" s="4"/>
      <c r="F239" s="2">
        <v>229</v>
      </c>
      <c r="G239" s="14" t="e">
        <f t="shared" si="51"/>
        <v>#REF!</v>
      </c>
      <c r="H239" s="14" t="e">
        <f t="shared" si="43"/>
        <v>#REF!</v>
      </c>
      <c r="I239" s="9" t="e">
        <f t="shared" si="52"/>
        <v>#REF!</v>
      </c>
      <c r="J239" s="9" t="e">
        <f t="shared" si="44"/>
        <v>#REF!</v>
      </c>
      <c r="K239" s="14" t="e">
        <f t="shared" si="45"/>
        <v>#REF!</v>
      </c>
      <c r="L239" s="9" t="e">
        <f>VLOOKUP(YEAR(G239),Справочники!$C$3:$I$33,7,FALSE)</f>
        <v>#REF!</v>
      </c>
      <c r="M239" s="5" t="e">
        <f>VLOOKUP(YEAR(G239),Справочники!$C$3:$F$33,4,FALSE)</f>
        <v>#REF!</v>
      </c>
      <c r="N239" s="5" t="e">
        <f t="shared" si="46"/>
        <v>#REF!</v>
      </c>
      <c r="O239" s="5" t="e">
        <f t="shared" si="56"/>
        <v>#REF!</v>
      </c>
      <c r="P239" s="5" t="e">
        <f t="shared" si="56"/>
        <v>#REF!</v>
      </c>
      <c r="Q239" s="5" t="e">
        <f t="shared" si="54"/>
        <v>#REF!</v>
      </c>
      <c r="R239" s="5" t="e">
        <f t="shared" si="47"/>
        <v>#REF!</v>
      </c>
      <c r="S239" s="5" t="e">
        <f t="shared" si="48"/>
        <v>#REF!</v>
      </c>
      <c r="T239" s="5" t="e">
        <f t="shared" si="49"/>
        <v>#REF!</v>
      </c>
      <c r="U239" s="5" t="e">
        <f t="shared" si="55"/>
        <v>#REF!</v>
      </c>
      <c r="V239" s="5" t="e">
        <f t="shared" si="50"/>
        <v>#REF!</v>
      </c>
      <c r="W239" s="5" t="e">
        <f t="shared" si="42"/>
        <v>#REF!</v>
      </c>
    </row>
    <row r="240" spans="2:23" x14ac:dyDescent="0.25">
      <c r="B240" s="4"/>
      <c r="D240" s="4"/>
      <c r="F240" s="2">
        <v>230</v>
      </c>
      <c r="G240" s="14" t="e">
        <f t="shared" si="51"/>
        <v>#REF!</v>
      </c>
      <c r="H240" s="14" t="e">
        <f t="shared" si="43"/>
        <v>#REF!</v>
      </c>
      <c r="I240" s="9" t="e">
        <f t="shared" si="52"/>
        <v>#REF!</v>
      </c>
      <c r="J240" s="9" t="e">
        <f t="shared" si="44"/>
        <v>#REF!</v>
      </c>
      <c r="K240" s="14" t="e">
        <f t="shared" si="45"/>
        <v>#REF!</v>
      </c>
      <c r="L240" s="9" t="e">
        <f>VLOOKUP(YEAR(G240),Справочники!$C$3:$I$33,7,FALSE)</f>
        <v>#REF!</v>
      </c>
      <c r="M240" s="5" t="e">
        <f>VLOOKUP(YEAR(G240),Справочники!$C$3:$F$33,4,FALSE)</f>
        <v>#REF!</v>
      </c>
      <c r="N240" s="5" t="e">
        <f t="shared" si="46"/>
        <v>#REF!</v>
      </c>
      <c r="O240" s="5" t="e">
        <f t="shared" si="56"/>
        <v>#REF!</v>
      </c>
      <c r="P240" s="5" t="e">
        <f t="shared" si="56"/>
        <v>#REF!</v>
      </c>
      <c r="Q240" s="5" t="e">
        <f t="shared" si="54"/>
        <v>#REF!</v>
      </c>
      <c r="R240" s="5" t="e">
        <f t="shared" si="47"/>
        <v>#REF!</v>
      </c>
      <c r="S240" s="5" t="e">
        <f t="shared" si="48"/>
        <v>#REF!</v>
      </c>
      <c r="T240" s="5" t="e">
        <f t="shared" si="49"/>
        <v>#REF!</v>
      </c>
      <c r="U240" s="5" t="e">
        <f t="shared" si="55"/>
        <v>#REF!</v>
      </c>
      <c r="V240" s="5" t="e">
        <f t="shared" si="50"/>
        <v>#REF!</v>
      </c>
      <c r="W240" s="5" t="e">
        <f t="shared" si="42"/>
        <v>#REF!</v>
      </c>
    </row>
    <row r="241" spans="2:23" x14ac:dyDescent="0.25">
      <c r="B241" s="4"/>
      <c r="D241" s="4"/>
      <c r="F241" s="2">
        <v>231</v>
      </c>
      <c r="G241" s="14" t="e">
        <f t="shared" si="51"/>
        <v>#REF!</v>
      </c>
      <c r="H241" s="14" t="e">
        <f t="shared" si="43"/>
        <v>#REF!</v>
      </c>
      <c r="I241" s="9" t="e">
        <f t="shared" si="52"/>
        <v>#REF!</v>
      </c>
      <c r="J241" s="9" t="e">
        <f t="shared" si="44"/>
        <v>#REF!</v>
      </c>
      <c r="K241" s="14" t="e">
        <f t="shared" si="45"/>
        <v>#REF!</v>
      </c>
      <c r="L241" s="9" t="e">
        <f>VLOOKUP(YEAR(G241),Справочники!$C$3:$I$33,7,FALSE)</f>
        <v>#REF!</v>
      </c>
      <c r="M241" s="5" t="e">
        <f>VLOOKUP(YEAR(G241),Справочники!$C$3:$F$33,4,FALSE)</f>
        <v>#REF!</v>
      </c>
      <c r="N241" s="5" t="e">
        <f t="shared" si="46"/>
        <v>#REF!</v>
      </c>
      <c r="O241" s="5" t="e">
        <f t="shared" si="56"/>
        <v>#REF!</v>
      </c>
      <c r="P241" s="5" t="e">
        <f t="shared" si="56"/>
        <v>#REF!</v>
      </c>
      <c r="Q241" s="5" t="e">
        <f t="shared" si="54"/>
        <v>#REF!</v>
      </c>
      <c r="R241" s="5" t="e">
        <f t="shared" si="47"/>
        <v>#REF!</v>
      </c>
      <c r="S241" s="5" t="e">
        <f t="shared" si="48"/>
        <v>#REF!</v>
      </c>
      <c r="T241" s="5" t="e">
        <f t="shared" si="49"/>
        <v>#REF!</v>
      </c>
      <c r="U241" s="5" t="e">
        <f t="shared" si="55"/>
        <v>#REF!</v>
      </c>
      <c r="V241" s="5" t="e">
        <f t="shared" si="50"/>
        <v>#REF!</v>
      </c>
      <c r="W241" s="5" t="e">
        <f t="shared" si="42"/>
        <v>#REF!</v>
      </c>
    </row>
    <row r="242" spans="2:23" x14ac:dyDescent="0.25">
      <c r="B242" s="4"/>
      <c r="D242" s="4"/>
      <c r="F242" s="2">
        <v>232</v>
      </c>
      <c r="G242" s="14" t="e">
        <f t="shared" si="51"/>
        <v>#REF!</v>
      </c>
      <c r="H242" s="14" t="e">
        <f t="shared" si="43"/>
        <v>#REF!</v>
      </c>
      <c r="I242" s="9" t="e">
        <f t="shared" si="52"/>
        <v>#REF!</v>
      </c>
      <c r="J242" s="9" t="e">
        <f t="shared" si="44"/>
        <v>#REF!</v>
      </c>
      <c r="K242" s="14" t="e">
        <f t="shared" si="45"/>
        <v>#REF!</v>
      </c>
      <c r="L242" s="9" t="e">
        <f>VLOOKUP(YEAR(G242),Справочники!$C$3:$I$33,7,FALSE)</f>
        <v>#REF!</v>
      </c>
      <c r="M242" s="5" t="e">
        <f>VLOOKUP(YEAR(G242),Справочники!$C$3:$F$33,4,FALSE)</f>
        <v>#REF!</v>
      </c>
      <c r="N242" s="5" t="e">
        <f t="shared" si="46"/>
        <v>#REF!</v>
      </c>
      <c r="O242" s="5" t="e">
        <f t="shared" si="56"/>
        <v>#REF!</v>
      </c>
      <c r="P242" s="5" t="e">
        <f t="shared" si="56"/>
        <v>#REF!</v>
      </c>
      <c r="Q242" s="5" t="e">
        <f t="shared" si="54"/>
        <v>#REF!</v>
      </c>
      <c r="R242" s="5" t="e">
        <f t="shared" si="47"/>
        <v>#REF!</v>
      </c>
      <c r="S242" s="5" t="e">
        <f t="shared" si="48"/>
        <v>#REF!</v>
      </c>
      <c r="T242" s="5" t="e">
        <f t="shared" si="49"/>
        <v>#REF!</v>
      </c>
      <c r="U242" s="5" t="e">
        <f t="shared" si="55"/>
        <v>#REF!</v>
      </c>
      <c r="V242" s="5" t="e">
        <f t="shared" si="50"/>
        <v>#REF!</v>
      </c>
      <c r="W242" s="5" t="e">
        <f t="shared" si="42"/>
        <v>#REF!</v>
      </c>
    </row>
    <row r="243" spans="2:23" x14ac:dyDescent="0.25">
      <c r="B243" s="4"/>
      <c r="D243" s="4"/>
      <c r="F243" s="2">
        <v>233</v>
      </c>
      <c r="G243" s="14" t="e">
        <f t="shared" si="51"/>
        <v>#REF!</v>
      </c>
      <c r="H243" s="14" t="e">
        <f t="shared" si="43"/>
        <v>#REF!</v>
      </c>
      <c r="I243" s="9" t="e">
        <f t="shared" si="52"/>
        <v>#REF!</v>
      </c>
      <c r="J243" s="9" t="e">
        <f t="shared" si="44"/>
        <v>#REF!</v>
      </c>
      <c r="K243" s="14" t="e">
        <f t="shared" si="45"/>
        <v>#REF!</v>
      </c>
      <c r="L243" s="9" t="e">
        <f>VLOOKUP(YEAR(G243),Справочники!$C$3:$I$33,7,FALSE)</f>
        <v>#REF!</v>
      </c>
      <c r="M243" s="5" t="e">
        <f>VLOOKUP(YEAR(G243),Справочники!$C$3:$F$33,4,FALSE)</f>
        <v>#REF!</v>
      </c>
      <c r="N243" s="5" t="e">
        <f t="shared" si="46"/>
        <v>#REF!</v>
      </c>
      <c r="O243" s="5" t="e">
        <f t="shared" si="56"/>
        <v>#REF!</v>
      </c>
      <c r="P243" s="5" t="e">
        <f t="shared" si="56"/>
        <v>#REF!</v>
      </c>
      <c r="Q243" s="5" t="e">
        <f t="shared" si="54"/>
        <v>#REF!</v>
      </c>
      <c r="R243" s="5" t="e">
        <f t="shared" si="47"/>
        <v>#REF!</v>
      </c>
      <c r="S243" s="5" t="e">
        <f t="shared" si="48"/>
        <v>#REF!</v>
      </c>
      <c r="T243" s="5" t="e">
        <f t="shared" si="49"/>
        <v>#REF!</v>
      </c>
      <c r="U243" s="5" t="e">
        <f t="shared" si="55"/>
        <v>#REF!</v>
      </c>
      <c r="V243" s="5" t="e">
        <f t="shared" si="50"/>
        <v>#REF!</v>
      </c>
      <c r="W243" s="5" t="e">
        <f t="shared" si="42"/>
        <v>#REF!</v>
      </c>
    </row>
    <row r="244" spans="2:23" x14ac:dyDescent="0.25">
      <c r="B244" s="4"/>
      <c r="D244" s="4"/>
      <c r="F244" s="2">
        <v>234</v>
      </c>
      <c r="G244" s="14" t="e">
        <f t="shared" si="51"/>
        <v>#REF!</v>
      </c>
      <c r="H244" s="14" t="e">
        <f t="shared" si="43"/>
        <v>#REF!</v>
      </c>
      <c r="I244" s="9" t="e">
        <f t="shared" si="52"/>
        <v>#REF!</v>
      </c>
      <c r="J244" s="9" t="e">
        <f t="shared" si="44"/>
        <v>#REF!</v>
      </c>
      <c r="K244" s="14" t="e">
        <f t="shared" si="45"/>
        <v>#REF!</v>
      </c>
      <c r="L244" s="9" t="e">
        <f>VLOOKUP(YEAR(G244),Справочники!$C$3:$I$33,7,FALSE)</f>
        <v>#REF!</v>
      </c>
      <c r="M244" s="5" t="e">
        <f>VLOOKUP(YEAR(G244),Справочники!$C$3:$F$33,4,FALSE)</f>
        <v>#REF!</v>
      </c>
      <c r="N244" s="5" t="e">
        <f t="shared" si="46"/>
        <v>#REF!</v>
      </c>
      <c r="O244" s="5" t="e">
        <f t="shared" si="56"/>
        <v>#REF!</v>
      </c>
      <c r="P244" s="5" t="e">
        <f t="shared" si="56"/>
        <v>#REF!</v>
      </c>
      <c r="Q244" s="5" t="e">
        <f t="shared" si="54"/>
        <v>#REF!</v>
      </c>
      <c r="R244" s="5" t="e">
        <f t="shared" si="47"/>
        <v>#REF!</v>
      </c>
      <c r="S244" s="5" t="e">
        <f t="shared" si="48"/>
        <v>#REF!</v>
      </c>
      <c r="T244" s="5" t="e">
        <f t="shared" si="49"/>
        <v>#REF!</v>
      </c>
      <c r="U244" s="5" t="e">
        <f t="shared" si="55"/>
        <v>#REF!</v>
      </c>
      <c r="V244" s="5" t="e">
        <f t="shared" si="50"/>
        <v>#REF!</v>
      </c>
      <c r="W244" s="5" t="e">
        <f t="shared" si="42"/>
        <v>#REF!</v>
      </c>
    </row>
    <row r="245" spans="2:23" x14ac:dyDescent="0.25">
      <c r="B245" s="4"/>
      <c r="D245" s="4"/>
      <c r="F245" s="2">
        <v>235</v>
      </c>
      <c r="G245" s="14" t="e">
        <f t="shared" si="51"/>
        <v>#REF!</v>
      </c>
      <c r="H245" s="14" t="e">
        <f t="shared" si="43"/>
        <v>#REF!</v>
      </c>
      <c r="I245" s="9" t="e">
        <f t="shared" si="52"/>
        <v>#REF!</v>
      </c>
      <c r="J245" s="9" t="e">
        <f t="shared" si="44"/>
        <v>#REF!</v>
      </c>
      <c r="K245" s="14" t="e">
        <f t="shared" si="45"/>
        <v>#REF!</v>
      </c>
      <c r="L245" s="9" t="e">
        <f>VLOOKUP(YEAR(G245),Справочники!$C$3:$I$33,7,FALSE)</f>
        <v>#REF!</v>
      </c>
      <c r="M245" s="5" t="e">
        <f>VLOOKUP(YEAR(G245),Справочники!$C$3:$F$33,4,FALSE)</f>
        <v>#REF!</v>
      </c>
      <c r="N245" s="5" t="e">
        <f t="shared" si="46"/>
        <v>#REF!</v>
      </c>
      <c r="O245" s="5" t="e">
        <f t="shared" si="56"/>
        <v>#REF!</v>
      </c>
      <c r="P245" s="5" t="e">
        <f t="shared" si="56"/>
        <v>#REF!</v>
      </c>
      <c r="Q245" s="5" t="e">
        <f t="shared" si="54"/>
        <v>#REF!</v>
      </c>
      <c r="R245" s="5" t="e">
        <f t="shared" si="47"/>
        <v>#REF!</v>
      </c>
      <c r="S245" s="5" t="e">
        <f t="shared" si="48"/>
        <v>#REF!</v>
      </c>
      <c r="T245" s="5" t="e">
        <f t="shared" si="49"/>
        <v>#REF!</v>
      </c>
      <c r="U245" s="5" t="e">
        <f t="shared" si="55"/>
        <v>#REF!</v>
      </c>
      <c r="V245" s="5" t="e">
        <f t="shared" si="50"/>
        <v>#REF!</v>
      </c>
      <c r="W245" s="5" t="e">
        <f t="shared" si="42"/>
        <v>#REF!</v>
      </c>
    </row>
    <row r="246" spans="2:23" x14ac:dyDescent="0.25">
      <c r="B246" s="4"/>
      <c r="D246" s="4"/>
      <c r="F246" s="2">
        <v>236</v>
      </c>
      <c r="G246" s="14" t="e">
        <f t="shared" si="51"/>
        <v>#REF!</v>
      </c>
      <c r="H246" s="14" t="e">
        <f t="shared" si="43"/>
        <v>#REF!</v>
      </c>
      <c r="I246" s="9" t="e">
        <f t="shared" si="52"/>
        <v>#REF!</v>
      </c>
      <c r="J246" s="9" t="e">
        <f t="shared" si="44"/>
        <v>#REF!</v>
      </c>
      <c r="K246" s="14" t="e">
        <f t="shared" si="45"/>
        <v>#REF!</v>
      </c>
      <c r="L246" s="9" t="e">
        <f>VLOOKUP(YEAR(G246),Справочники!$C$3:$I$33,7,FALSE)</f>
        <v>#REF!</v>
      </c>
      <c r="M246" s="5" t="e">
        <f>VLOOKUP(YEAR(G246),Справочники!$C$3:$F$33,4,FALSE)</f>
        <v>#REF!</v>
      </c>
      <c r="N246" s="5" t="e">
        <f t="shared" si="46"/>
        <v>#REF!</v>
      </c>
      <c r="O246" s="5" t="e">
        <f t="shared" si="56"/>
        <v>#REF!</v>
      </c>
      <c r="P246" s="5" t="e">
        <f t="shared" si="56"/>
        <v>#REF!</v>
      </c>
      <c r="Q246" s="5" t="e">
        <f t="shared" si="54"/>
        <v>#REF!</v>
      </c>
      <c r="R246" s="5" t="e">
        <f t="shared" si="47"/>
        <v>#REF!</v>
      </c>
      <c r="S246" s="5" t="e">
        <f t="shared" si="48"/>
        <v>#REF!</v>
      </c>
      <c r="T246" s="5" t="e">
        <f t="shared" si="49"/>
        <v>#REF!</v>
      </c>
      <c r="U246" s="5" t="e">
        <f t="shared" si="55"/>
        <v>#REF!</v>
      </c>
      <c r="V246" s="5" t="e">
        <f t="shared" si="50"/>
        <v>#REF!</v>
      </c>
      <c r="W246" s="5" t="e">
        <f t="shared" si="42"/>
        <v>#REF!</v>
      </c>
    </row>
    <row r="247" spans="2:23" x14ac:dyDescent="0.25">
      <c r="B247" s="4"/>
      <c r="D247" s="4"/>
      <c r="F247" s="2">
        <v>237</v>
      </c>
      <c r="G247" s="14" t="e">
        <f t="shared" si="51"/>
        <v>#REF!</v>
      </c>
      <c r="H247" s="14" t="e">
        <f t="shared" si="43"/>
        <v>#REF!</v>
      </c>
      <c r="I247" s="9" t="e">
        <f t="shared" si="52"/>
        <v>#REF!</v>
      </c>
      <c r="J247" s="9" t="e">
        <f t="shared" si="44"/>
        <v>#REF!</v>
      </c>
      <c r="K247" s="14" t="e">
        <f t="shared" si="45"/>
        <v>#REF!</v>
      </c>
      <c r="L247" s="9" t="e">
        <f>VLOOKUP(YEAR(G247),Справочники!$C$3:$I$33,7,FALSE)</f>
        <v>#REF!</v>
      </c>
      <c r="M247" s="5" t="e">
        <f>VLOOKUP(YEAR(G247),Справочники!$C$3:$F$33,4,FALSE)</f>
        <v>#REF!</v>
      </c>
      <c r="N247" s="5" t="e">
        <f t="shared" si="46"/>
        <v>#REF!</v>
      </c>
      <c r="O247" s="5" t="e">
        <f t="shared" si="56"/>
        <v>#REF!</v>
      </c>
      <c r="P247" s="5" t="e">
        <f t="shared" si="56"/>
        <v>#REF!</v>
      </c>
      <c r="Q247" s="5" t="e">
        <f t="shared" si="54"/>
        <v>#REF!</v>
      </c>
      <c r="R247" s="5" t="e">
        <f t="shared" si="47"/>
        <v>#REF!</v>
      </c>
      <c r="S247" s="5" t="e">
        <f t="shared" si="48"/>
        <v>#REF!</v>
      </c>
      <c r="T247" s="5" t="e">
        <f t="shared" si="49"/>
        <v>#REF!</v>
      </c>
      <c r="U247" s="5" t="e">
        <f t="shared" si="55"/>
        <v>#REF!</v>
      </c>
      <c r="V247" s="5" t="e">
        <f t="shared" si="50"/>
        <v>#REF!</v>
      </c>
      <c r="W247" s="5" t="e">
        <f t="shared" si="42"/>
        <v>#REF!</v>
      </c>
    </row>
    <row r="248" spans="2:23" x14ac:dyDescent="0.25">
      <c r="B248" s="4"/>
      <c r="D248" s="4"/>
      <c r="F248" s="2">
        <v>238</v>
      </c>
      <c r="G248" s="14" t="e">
        <f t="shared" si="51"/>
        <v>#REF!</v>
      </c>
      <c r="H248" s="14" t="e">
        <f t="shared" si="43"/>
        <v>#REF!</v>
      </c>
      <c r="I248" s="9" t="e">
        <f t="shared" si="52"/>
        <v>#REF!</v>
      </c>
      <c r="J248" s="9" t="e">
        <f t="shared" si="44"/>
        <v>#REF!</v>
      </c>
      <c r="K248" s="14" t="e">
        <f t="shared" si="45"/>
        <v>#REF!</v>
      </c>
      <c r="L248" s="9" t="e">
        <f>VLOOKUP(YEAR(G248),Справочники!$C$3:$I$33,7,FALSE)</f>
        <v>#REF!</v>
      </c>
      <c r="M248" s="5" t="e">
        <f>VLOOKUP(YEAR(G248),Справочники!$C$3:$F$33,4,FALSE)</f>
        <v>#REF!</v>
      </c>
      <c r="N248" s="5" t="e">
        <f t="shared" si="46"/>
        <v>#REF!</v>
      </c>
      <c r="O248" s="5" t="e">
        <f t="shared" si="56"/>
        <v>#REF!</v>
      </c>
      <c r="P248" s="5" t="e">
        <f t="shared" si="56"/>
        <v>#REF!</v>
      </c>
      <c r="Q248" s="5" t="e">
        <f t="shared" si="54"/>
        <v>#REF!</v>
      </c>
      <c r="R248" s="5" t="e">
        <f t="shared" si="47"/>
        <v>#REF!</v>
      </c>
      <c r="S248" s="5" t="e">
        <f t="shared" si="48"/>
        <v>#REF!</v>
      </c>
      <c r="T248" s="5" t="e">
        <f t="shared" si="49"/>
        <v>#REF!</v>
      </c>
      <c r="U248" s="5" t="e">
        <f t="shared" si="55"/>
        <v>#REF!</v>
      </c>
      <c r="V248" s="5" t="e">
        <f t="shared" si="50"/>
        <v>#REF!</v>
      </c>
      <c r="W248" s="5" t="e">
        <f t="shared" si="42"/>
        <v>#REF!</v>
      </c>
    </row>
    <row r="249" spans="2:23" x14ac:dyDescent="0.25">
      <c r="B249" s="4"/>
      <c r="D249" s="4"/>
      <c r="F249" s="2">
        <v>239</v>
      </c>
      <c r="G249" s="14" t="e">
        <f t="shared" si="51"/>
        <v>#REF!</v>
      </c>
      <c r="H249" s="14" t="e">
        <f t="shared" si="43"/>
        <v>#REF!</v>
      </c>
      <c r="I249" s="9" t="e">
        <f t="shared" si="52"/>
        <v>#REF!</v>
      </c>
      <c r="J249" s="9" t="e">
        <f t="shared" si="44"/>
        <v>#REF!</v>
      </c>
      <c r="K249" s="14" t="e">
        <f t="shared" si="45"/>
        <v>#REF!</v>
      </c>
      <c r="L249" s="9" t="e">
        <f>VLOOKUP(YEAR(G249),Справочники!$C$3:$I$33,7,FALSE)</f>
        <v>#REF!</v>
      </c>
      <c r="M249" s="5" t="e">
        <f>VLOOKUP(YEAR(G249),Справочники!$C$3:$F$33,4,FALSE)</f>
        <v>#REF!</v>
      </c>
      <c r="N249" s="5" t="e">
        <f t="shared" si="46"/>
        <v>#REF!</v>
      </c>
      <c r="O249" s="5" t="e">
        <f t="shared" si="56"/>
        <v>#REF!</v>
      </c>
      <c r="P249" s="5" t="e">
        <f t="shared" si="56"/>
        <v>#REF!</v>
      </c>
      <c r="Q249" s="5" t="e">
        <f t="shared" si="54"/>
        <v>#REF!</v>
      </c>
      <c r="R249" s="5" t="e">
        <f t="shared" si="47"/>
        <v>#REF!</v>
      </c>
      <c r="S249" s="5" t="e">
        <f t="shared" si="48"/>
        <v>#REF!</v>
      </c>
      <c r="T249" s="5" t="e">
        <f t="shared" si="49"/>
        <v>#REF!</v>
      </c>
      <c r="U249" s="5" t="e">
        <f t="shared" si="55"/>
        <v>#REF!</v>
      </c>
      <c r="V249" s="5" t="e">
        <f t="shared" si="50"/>
        <v>#REF!</v>
      </c>
      <c r="W249" s="5" t="e">
        <f t="shared" si="42"/>
        <v>#REF!</v>
      </c>
    </row>
    <row r="250" spans="2:23" x14ac:dyDescent="0.25">
      <c r="B250" s="4"/>
      <c r="D250" s="4"/>
      <c r="F250" s="2">
        <v>240</v>
      </c>
      <c r="G250" s="14" t="e">
        <f t="shared" si="51"/>
        <v>#REF!</v>
      </c>
      <c r="H250" s="14" t="e">
        <f t="shared" si="43"/>
        <v>#REF!</v>
      </c>
      <c r="I250" s="9" t="e">
        <f t="shared" si="52"/>
        <v>#REF!</v>
      </c>
      <c r="J250" s="9" t="e">
        <f t="shared" si="44"/>
        <v>#REF!</v>
      </c>
      <c r="K250" s="14" t="e">
        <f t="shared" si="45"/>
        <v>#REF!</v>
      </c>
      <c r="L250" s="9" t="e">
        <f>VLOOKUP(YEAR(G250),Справочники!$C$3:$I$33,7,FALSE)</f>
        <v>#REF!</v>
      </c>
      <c r="M250" s="5" t="e">
        <f>VLOOKUP(YEAR(G250),Справочники!$C$3:$F$33,4,FALSE)</f>
        <v>#REF!</v>
      </c>
      <c r="N250" s="5" t="e">
        <f t="shared" si="46"/>
        <v>#REF!</v>
      </c>
      <c r="O250" s="5" t="e">
        <f t="shared" si="56"/>
        <v>#REF!</v>
      </c>
      <c r="P250" s="5" t="e">
        <f t="shared" si="56"/>
        <v>#REF!</v>
      </c>
      <c r="Q250" s="5" t="e">
        <f t="shared" si="54"/>
        <v>#REF!</v>
      </c>
      <c r="R250" s="5" t="e">
        <f t="shared" si="47"/>
        <v>#REF!</v>
      </c>
      <c r="S250" s="5" t="e">
        <f t="shared" si="48"/>
        <v>#REF!</v>
      </c>
      <c r="T250" s="5" t="e">
        <f t="shared" si="49"/>
        <v>#REF!</v>
      </c>
      <c r="U250" s="5" t="e">
        <f t="shared" si="55"/>
        <v>#REF!</v>
      </c>
      <c r="V250" s="5" t="e">
        <f t="shared" si="50"/>
        <v>#REF!</v>
      </c>
      <c r="W250" s="5" t="e">
        <f t="shared" si="42"/>
        <v>#REF!</v>
      </c>
    </row>
    <row r="251" spans="2:23" x14ac:dyDescent="0.25">
      <c r="B251" s="4"/>
      <c r="D251" s="4"/>
      <c r="F251" s="2">
        <v>241</v>
      </c>
      <c r="G251" s="14" t="e">
        <f t="shared" si="51"/>
        <v>#REF!</v>
      </c>
      <c r="H251" s="14" t="e">
        <f t="shared" si="43"/>
        <v>#REF!</v>
      </c>
      <c r="I251" s="9" t="e">
        <f t="shared" si="52"/>
        <v>#REF!</v>
      </c>
      <c r="J251" s="9" t="e">
        <f t="shared" si="44"/>
        <v>#REF!</v>
      </c>
      <c r="K251" s="14" t="e">
        <f t="shared" si="45"/>
        <v>#REF!</v>
      </c>
      <c r="L251" s="9" t="e">
        <f>VLOOKUP(YEAR(G251),Справочники!$C$3:$I$33,7,FALSE)</f>
        <v>#REF!</v>
      </c>
      <c r="M251" s="5" t="e">
        <f>VLOOKUP(YEAR(G251),Справочники!$C$3:$F$33,4,FALSE)</f>
        <v>#REF!</v>
      </c>
      <c r="N251" s="5" t="e">
        <f t="shared" si="46"/>
        <v>#REF!</v>
      </c>
      <c r="O251" s="5" t="e">
        <f t="shared" si="56"/>
        <v>#REF!</v>
      </c>
      <c r="P251" s="5" t="e">
        <f t="shared" si="56"/>
        <v>#REF!</v>
      </c>
      <c r="Q251" s="5" t="e">
        <f t="shared" si="54"/>
        <v>#REF!</v>
      </c>
      <c r="R251" s="5" t="e">
        <f t="shared" si="47"/>
        <v>#REF!</v>
      </c>
      <c r="S251" s="5" t="e">
        <f t="shared" si="48"/>
        <v>#REF!</v>
      </c>
      <c r="T251" s="5" t="e">
        <f t="shared" si="49"/>
        <v>#REF!</v>
      </c>
      <c r="U251" s="5" t="e">
        <f t="shared" si="55"/>
        <v>#REF!</v>
      </c>
      <c r="V251" s="5" t="e">
        <f t="shared" si="50"/>
        <v>#REF!</v>
      </c>
      <c r="W251" s="5" t="e">
        <f t="shared" si="42"/>
        <v>#REF!</v>
      </c>
    </row>
    <row r="252" spans="2:23" x14ac:dyDescent="0.25">
      <c r="B252" s="4"/>
      <c r="D252" s="4"/>
      <c r="F252" s="2">
        <v>242</v>
      </c>
      <c r="G252" s="14" t="e">
        <f t="shared" si="51"/>
        <v>#REF!</v>
      </c>
      <c r="H252" s="14" t="e">
        <f t="shared" si="43"/>
        <v>#REF!</v>
      </c>
      <c r="I252" s="9" t="e">
        <f t="shared" si="52"/>
        <v>#REF!</v>
      </c>
      <c r="J252" s="9" t="e">
        <f t="shared" si="44"/>
        <v>#REF!</v>
      </c>
      <c r="K252" s="14" t="e">
        <f t="shared" si="45"/>
        <v>#REF!</v>
      </c>
      <c r="L252" s="9" t="e">
        <f>VLOOKUP(YEAR(G252),Справочники!$C$3:$I$33,7,FALSE)</f>
        <v>#REF!</v>
      </c>
      <c r="M252" s="5" t="e">
        <f>VLOOKUP(YEAR(G252),Справочники!$C$3:$F$33,4,FALSE)</f>
        <v>#REF!</v>
      </c>
      <c r="N252" s="5" t="e">
        <f t="shared" si="46"/>
        <v>#REF!</v>
      </c>
      <c r="O252" s="5" t="e">
        <f t="shared" si="56"/>
        <v>#REF!</v>
      </c>
      <c r="P252" s="5" t="e">
        <f t="shared" si="56"/>
        <v>#REF!</v>
      </c>
      <c r="Q252" s="5" t="e">
        <f t="shared" si="54"/>
        <v>#REF!</v>
      </c>
      <c r="R252" s="5" t="e">
        <f t="shared" si="47"/>
        <v>#REF!</v>
      </c>
      <c r="S252" s="5" t="e">
        <f t="shared" si="48"/>
        <v>#REF!</v>
      </c>
      <c r="T252" s="5" t="e">
        <f t="shared" si="49"/>
        <v>#REF!</v>
      </c>
      <c r="U252" s="5" t="e">
        <f t="shared" si="55"/>
        <v>#REF!</v>
      </c>
      <c r="V252" s="5" t="e">
        <f t="shared" si="50"/>
        <v>#REF!</v>
      </c>
      <c r="W252" s="5" t="e">
        <f t="shared" si="42"/>
        <v>#REF!</v>
      </c>
    </row>
    <row r="253" spans="2:23" x14ac:dyDescent="0.25">
      <c r="B253" s="4"/>
      <c r="D253" s="4"/>
      <c r="F253" s="2">
        <v>243</v>
      </c>
      <c r="G253" s="14" t="e">
        <f t="shared" si="51"/>
        <v>#REF!</v>
      </c>
      <c r="H253" s="14" t="e">
        <f t="shared" si="43"/>
        <v>#REF!</v>
      </c>
      <c r="I253" s="9" t="e">
        <f t="shared" si="52"/>
        <v>#REF!</v>
      </c>
      <c r="J253" s="9" t="e">
        <f t="shared" si="44"/>
        <v>#REF!</v>
      </c>
      <c r="K253" s="14" t="e">
        <f t="shared" si="45"/>
        <v>#REF!</v>
      </c>
      <c r="L253" s="9" t="e">
        <f>VLOOKUP(YEAR(G253),Справочники!$C$3:$I$33,7,FALSE)</f>
        <v>#REF!</v>
      </c>
      <c r="M253" s="5" t="e">
        <f>VLOOKUP(YEAR(G253),Справочники!$C$3:$F$33,4,FALSE)</f>
        <v>#REF!</v>
      </c>
      <c r="N253" s="5" t="e">
        <f t="shared" si="46"/>
        <v>#REF!</v>
      </c>
      <c r="O253" s="5" t="e">
        <f t="shared" si="56"/>
        <v>#REF!</v>
      </c>
      <c r="P253" s="5" t="e">
        <f t="shared" si="56"/>
        <v>#REF!</v>
      </c>
      <c r="Q253" s="5" t="e">
        <f t="shared" si="54"/>
        <v>#REF!</v>
      </c>
      <c r="R253" s="5" t="e">
        <f t="shared" si="47"/>
        <v>#REF!</v>
      </c>
      <c r="S253" s="5" t="e">
        <f t="shared" si="48"/>
        <v>#REF!</v>
      </c>
      <c r="T253" s="5" t="e">
        <f t="shared" si="49"/>
        <v>#REF!</v>
      </c>
      <c r="U253" s="5" t="e">
        <f t="shared" si="55"/>
        <v>#REF!</v>
      </c>
      <c r="V253" s="5" t="e">
        <f t="shared" si="50"/>
        <v>#REF!</v>
      </c>
      <c r="W253" s="5" t="e">
        <f t="shared" si="42"/>
        <v>#REF!</v>
      </c>
    </row>
    <row r="254" spans="2:23" x14ac:dyDescent="0.25">
      <c r="B254" s="4"/>
      <c r="D254" s="4"/>
      <c r="F254" s="2">
        <v>244</v>
      </c>
      <c r="G254" s="14" t="e">
        <f t="shared" si="51"/>
        <v>#REF!</v>
      </c>
      <c r="H254" s="14" t="e">
        <f t="shared" si="43"/>
        <v>#REF!</v>
      </c>
      <c r="I254" s="9" t="e">
        <f t="shared" si="52"/>
        <v>#REF!</v>
      </c>
      <c r="J254" s="9" t="e">
        <f t="shared" si="44"/>
        <v>#REF!</v>
      </c>
      <c r="K254" s="14" t="e">
        <f t="shared" si="45"/>
        <v>#REF!</v>
      </c>
      <c r="L254" s="9" t="e">
        <f>VLOOKUP(YEAR(G254),Справочники!$C$3:$I$33,7,FALSE)</f>
        <v>#REF!</v>
      </c>
      <c r="M254" s="5" t="e">
        <f>VLOOKUP(YEAR(G254),Справочники!$C$3:$F$33,4,FALSE)</f>
        <v>#REF!</v>
      </c>
      <c r="N254" s="5" t="e">
        <f t="shared" si="46"/>
        <v>#REF!</v>
      </c>
      <c r="O254" s="5" t="e">
        <f t="shared" si="56"/>
        <v>#REF!</v>
      </c>
      <c r="P254" s="5" t="e">
        <f t="shared" si="56"/>
        <v>#REF!</v>
      </c>
      <c r="Q254" s="5" t="e">
        <f t="shared" si="54"/>
        <v>#REF!</v>
      </c>
      <c r="R254" s="5" t="e">
        <f t="shared" si="47"/>
        <v>#REF!</v>
      </c>
      <c r="S254" s="5" t="e">
        <f t="shared" si="48"/>
        <v>#REF!</v>
      </c>
      <c r="T254" s="5" t="e">
        <f t="shared" si="49"/>
        <v>#REF!</v>
      </c>
      <c r="U254" s="5" t="e">
        <f t="shared" si="55"/>
        <v>#REF!</v>
      </c>
      <c r="V254" s="5" t="e">
        <f t="shared" si="50"/>
        <v>#REF!</v>
      </c>
      <c r="W254" s="5" t="e">
        <f t="shared" si="42"/>
        <v>#REF!</v>
      </c>
    </row>
    <row r="255" spans="2:23" x14ac:dyDescent="0.25">
      <c r="B255" s="4"/>
      <c r="D255" s="4"/>
      <c r="F255" s="2">
        <v>245</v>
      </c>
      <c r="G255" s="14" t="e">
        <f t="shared" si="51"/>
        <v>#REF!</v>
      </c>
      <c r="H255" s="14" t="e">
        <f t="shared" si="43"/>
        <v>#REF!</v>
      </c>
      <c r="I255" s="9" t="e">
        <f t="shared" si="52"/>
        <v>#REF!</v>
      </c>
      <c r="J255" s="9" t="e">
        <f t="shared" si="44"/>
        <v>#REF!</v>
      </c>
      <c r="K255" s="14" t="e">
        <f t="shared" si="45"/>
        <v>#REF!</v>
      </c>
      <c r="L255" s="9" t="e">
        <f>VLOOKUP(YEAR(G255),Справочники!$C$3:$I$33,7,FALSE)</f>
        <v>#REF!</v>
      </c>
      <c r="M255" s="5" t="e">
        <f>VLOOKUP(YEAR(G255),Справочники!$C$3:$F$33,4,FALSE)</f>
        <v>#REF!</v>
      </c>
      <c r="N255" s="5" t="e">
        <f t="shared" si="46"/>
        <v>#REF!</v>
      </c>
      <c r="O255" s="5" t="e">
        <f t="shared" si="56"/>
        <v>#REF!</v>
      </c>
      <c r="P255" s="5" t="e">
        <f t="shared" si="56"/>
        <v>#REF!</v>
      </c>
      <c r="Q255" s="5" t="e">
        <f t="shared" si="54"/>
        <v>#REF!</v>
      </c>
      <c r="R255" s="5" t="e">
        <f t="shared" si="47"/>
        <v>#REF!</v>
      </c>
      <c r="S255" s="5" t="e">
        <f t="shared" si="48"/>
        <v>#REF!</v>
      </c>
      <c r="T255" s="5" t="e">
        <f t="shared" si="49"/>
        <v>#REF!</v>
      </c>
      <c r="U255" s="5" t="e">
        <f t="shared" si="55"/>
        <v>#REF!</v>
      </c>
      <c r="V255" s="5" t="e">
        <f t="shared" si="50"/>
        <v>#REF!</v>
      </c>
      <c r="W255" s="5" t="e">
        <f t="shared" si="42"/>
        <v>#REF!</v>
      </c>
    </row>
    <row r="256" spans="2:23" x14ac:dyDescent="0.25">
      <c r="B256" s="4"/>
      <c r="D256" s="4"/>
      <c r="F256" s="2">
        <v>246</v>
      </c>
      <c r="G256" s="14" t="e">
        <f t="shared" si="51"/>
        <v>#REF!</v>
      </c>
      <c r="H256" s="14" t="e">
        <f t="shared" si="43"/>
        <v>#REF!</v>
      </c>
      <c r="I256" s="9" t="e">
        <f t="shared" si="52"/>
        <v>#REF!</v>
      </c>
      <c r="J256" s="9" t="e">
        <f t="shared" si="44"/>
        <v>#REF!</v>
      </c>
      <c r="K256" s="14" t="e">
        <f t="shared" si="45"/>
        <v>#REF!</v>
      </c>
      <c r="L256" s="9" t="e">
        <f>VLOOKUP(YEAR(G256),Справочники!$C$3:$I$33,7,FALSE)</f>
        <v>#REF!</v>
      </c>
      <c r="M256" s="5" t="e">
        <f>VLOOKUP(YEAR(G256),Справочники!$C$3:$F$33,4,FALSE)</f>
        <v>#REF!</v>
      </c>
      <c r="N256" s="5" t="e">
        <f t="shared" si="46"/>
        <v>#REF!</v>
      </c>
      <c r="O256" s="5" t="e">
        <f t="shared" si="56"/>
        <v>#REF!</v>
      </c>
      <c r="P256" s="5" t="e">
        <f t="shared" si="56"/>
        <v>#REF!</v>
      </c>
      <c r="Q256" s="5" t="e">
        <f t="shared" si="54"/>
        <v>#REF!</v>
      </c>
      <c r="R256" s="5" t="e">
        <f t="shared" si="47"/>
        <v>#REF!</v>
      </c>
      <c r="S256" s="5" t="e">
        <f t="shared" si="48"/>
        <v>#REF!</v>
      </c>
      <c r="T256" s="5" t="e">
        <f t="shared" si="49"/>
        <v>#REF!</v>
      </c>
      <c r="U256" s="5" t="e">
        <f t="shared" si="55"/>
        <v>#REF!</v>
      </c>
      <c r="V256" s="5" t="e">
        <f t="shared" si="50"/>
        <v>#REF!</v>
      </c>
      <c r="W256" s="5" t="e">
        <f t="shared" si="42"/>
        <v>#REF!</v>
      </c>
    </row>
    <row r="257" spans="2:23" x14ac:dyDescent="0.25">
      <c r="B257" s="4"/>
      <c r="D257" s="4"/>
      <c r="F257" s="2">
        <v>247</v>
      </c>
      <c r="G257" s="14" t="e">
        <f t="shared" si="51"/>
        <v>#REF!</v>
      </c>
      <c r="H257" s="14" t="e">
        <f t="shared" si="43"/>
        <v>#REF!</v>
      </c>
      <c r="I257" s="9" t="e">
        <f t="shared" si="52"/>
        <v>#REF!</v>
      </c>
      <c r="J257" s="9" t="e">
        <f t="shared" si="44"/>
        <v>#REF!</v>
      </c>
      <c r="K257" s="14" t="e">
        <f t="shared" si="45"/>
        <v>#REF!</v>
      </c>
      <c r="L257" s="9" t="e">
        <f>VLOOKUP(YEAR(G257),Справочники!$C$3:$I$33,7,FALSE)</f>
        <v>#REF!</v>
      </c>
      <c r="M257" s="5" t="e">
        <f>VLOOKUP(YEAR(G257),Справочники!$C$3:$F$33,4,FALSE)</f>
        <v>#REF!</v>
      </c>
      <c r="N257" s="5" t="e">
        <f t="shared" si="46"/>
        <v>#REF!</v>
      </c>
      <c r="O257" s="5" t="e">
        <f t="shared" si="56"/>
        <v>#REF!</v>
      </c>
      <c r="P257" s="5" t="e">
        <f t="shared" si="56"/>
        <v>#REF!</v>
      </c>
      <c r="Q257" s="5" t="e">
        <f t="shared" si="54"/>
        <v>#REF!</v>
      </c>
      <c r="R257" s="5" t="e">
        <f t="shared" si="47"/>
        <v>#REF!</v>
      </c>
      <c r="S257" s="5" t="e">
        <f t="shared" si="48"/>
        <v>#REF!</v>
      </c>
      <c r="T257" s="5" t="e">
        <f t="shared" si="49"/>
        <v>#REF!</v>
      </c>
      <c r="U257" s="5" t="e">
        <f t="shared" si="55"/>
        <v>#REF!</v>
      </c>
      <c r="V257" s="5" t="e">
        <f t="shared" si="50"/>
        <v>#REF!</v>
      </c>
      <c r="W257" s="5" t="e">
        <f t="shared" si="42"/>
        <v>#REF!</v>
      </c>
    </row>
    <row r="258" spans="2:23" x14ac:dyDescent="0.25">
      <c r="B258" s="4"/>
      <c r="D258" s="4"/>
      <c r="F258" s="2">
        <v>248</v>
      </c>
      <c r="G258" s="14" t="e">
        <f t="shared" si="51"/>
        <v>#REF!</v>
      </c>
      <c r="H258" s="14" t="e">
        <f t="shared" si="43"/>
        <v>#REF!</v>
      </c>
      <c r="I258" s="9" t="e">
        <f t="shared" si="52"/>
        <v>#REF!</v>
      </c>
      <c r="J258" s="9" t="e">
        <f t="shared" si="44"/>
        <v>#REF!</v>
      </c>
      <c r="K258" s="14" t="e">
        <f t="shared" si="45"/>
        <v>#REF!</v>
      </c>
      <c r="L258" s="9" t="e">
        <f>VLOOKUP(YEAR(G258),Справочники!$C$3:$I$33,7,FALSE)</f>
        <v>#REF!</v>
      </c>
      <c r="M258" s="5" t="e">
        <f>VLOOKUP(YEAR(G258),Справочники!$C$3:$F$33,4,FALSE)</f>
        <v>#REF!</v>
      </c>
      <c r="N258" s="5" t="e">
        <f t="shared" si="46"/>
        <v>#REF!</v>
      </c>
      <c r="O258" s="5" t="e">
        <f t="shared" si="56"/>
        <v>#REF!</v>
      </c>
      <c r="P258" s="5" t="e">
        <f t="shared" si="56"/>
        <v>#REF!</v>
      </c>
      <c r="Q258" s="5" t="e">
        <f t="shared" si="54"/>
        <v>#REF!</v>
      </c>
      <c r="R258" s="5" t="e">
        <f t="shared" si="47"/>
        <v>#REF!</v>
      </c>
      <c r="S258" s="5" t="e">
        <f t="shared" si="48"/>
        <v>#REF!</v>
      </c>
      <c r="T258" s="5" t="e">
        <f t="shared" si="49"/>
        <v>#REF!</v>
      </c>
      <c r="U258" s="5" t="e">
        <f t="shared" si="55"/>
        <v>#REF!</v>
      </c>
      <c r="V258" s="5" t="e">
        <f t="shared" si="50"/>
        <v>#REF!</v>
      </c>
      <c r="W258" s="5" t="e">
        <f t="shared" si="42"/>
        <v>#REF!</v>
      </c>
    </row>
    <row r="259" spans="2:23" x14ac:dyDescent="0.25">
      <c r="B259" s="4"/>
      <c r="D259" s="4"/>
      <c r="F259" s="2">
        <v>249</v>
      </c>
      <c r="G259" s="14" t="e">
        <f t="shared" si="51"/>
        <v>#REF!</v>
      </c>
      <c r="H259" s="14" t="e">
        <f t="shared" si="43"/>
        <v>#REF!</v>
      </c>
      <c r="I259" s="9" t="e">
        <f t="shared" si="52"/>
        <v>#REF!</v>
      </c>
      <c r="J259" s="9" t="e">
        <f t="shared" si="44"/>
        <v>#REF!</v>
      </c>
      <c r="K259" s="14" t="e">
        <f t="shared" si="45"/>
        <v>#REF!</v>
      </c>
      <c r="L259" s="9" t="e">
        <f>VLOOKUP(YEAR(G259),Справочники!$C$3:$I$33,7,FALSE)</f>
        <v>#REF!</v>
      </c>
      <c r="M259" s="5" t="e">
        <f>VLOOKUP(YEAR(G259),Справочники!$C$3:$F$33,4,FALSE)</f>
        <v>#REF!</v>
      </c>
      <c r="N259" s="5" t="e">
        <f t="shared" si="46"/>
        <v>#REF!</v>
      </c>
      <c r="O259" s="5" t="e">
        <f t="shared" si="56"/>
        <v>#REF!</v>
      </c>
      <c r="P259" s="5" t="e">
        <f t="shared" si="56"/>
        <v>#REF!</v>
      </c>
      <c r="Q259" s="5" t="e">
        <f t="shared" si="54"/>
        <v>#REF!</v>
      </c>
      <c r="R259" s="5" t="e">
        <f t="shared" si="47"/>
        <v>#REF!</v>
      </c>
      <c r="S259" s="5" t="e">
        <f t="shared" si="48"/>
        <v>#REF!</v>
      </c>
      <c r="T259" s="5" t="e">
        <f t="shared" si="49"/>
        <v>#REF!</v>
      </c>
      <c r="U259" s="5" t="e">
        <f t="shared" si="55"/>
        <v>#REF!</v>
      </c>
      <c r="V259" s="5" t="e">
        <f t="shared" si="50"/>
        <v>#REF!</v>
      </c>
      <c r="W259" s="5" t="e">
        <f t="shared" si="42"/>
        <v>#REF!</v>
      </c>
    </row>
    <row r="260" spans="2:23" x14ac:dyDescent="0.25">
      <c r="B260" s="4"/>
      <c r="D260" s="4"/>
      <c r="F260" s="2">
        <v>250</v>
      </c>
      <c r="G260" s="14" t="e">
        <f t="shared" si="51"/>
        <v>#REF!</v>
      </c>
      <c r="H260" s="14" t="e">
        <f t="shared" si="43"/>
        <v>#REF!</v>
      </c>
      <c r="I260" s="9" t="e">
        <f t="shared" si="52"/>
        <v>#REF!</v>
      </c>
      <c r="J260" s="9" t="e">
        <f t="shared" si="44"/>
        <v>#REF!</v>
      </c>
      <c r="K260" s="14" t="e">
        <f t="shared" si="45"/>
        <v>#REF!</v>
      </c>
      <c r="L260" s="9" t="e">
        <f>VLOOKUP(YEAR(G260),Справочники!$C$3:$I$33,7,FALSE)</f>
        <v>#REF!</v>
      </c>
      <c r="M260" s="5" t="e">
        <f>VLOOKUP(YEAR(G260),Справочники!$C$3:$F$33,4,FALSE)</f>
        <v>#REF!</v>
      </c>
      <c r="N260" s="5" t="e">
        <f t="shared" si="46"/>
        <v>#REF!</v>
      </c>
      <c r="O260" s="5" t="e">
        <f t="shared" si="56"/>
        <v>#REF!</v>
      </c>
      <c r="P260" s="5" t="e">
        <f t="shared" si="56"/>
        <v>#REF!</v>
      </c>
      <c r="Q260" s="5" t="e">
        <f t="shared" si="54"/>
        <v>#REF!</v>
      </c>
      <c r="R260" s="5" t="e">
        <f t="shared" si="47"/>
        <v>#REF!</v>
      </c>
      <c r="S260" s="5" t="e">
        <f t="shared" si="48"/>
        <v>#REF!</v>
      </c>
      <c r="T260" s="5" t="e">
        <f t="shared" si="49"/>
        <v>#REF!</v>
      </c>
      <c r="U260" s="5" t="e">
        <f t="shared" si="55"/>
        <v>#REF!</v>
      </c>
      <c r="V260" s="5" t="e">
        <f t="shared" si="50"/>
        <v>#REF!</v>
      </c>
      <c r="W260" s="5" t="e">
        <f t="shared" si="42"/>
        <v>#REF!</v>
      </c>
    </row>
    <row r="261" spans="2:23" x14ac:dyDescent="0.25">
      <c r="B261" s="4"/>
      <c r="D261" s="4"/>
      <c r="F261" s="2">
        <v>251</v>
      </c>
      <c r="G261" s="14" t="e">
        <f t="shared" si="51"/>
        <v>#REF!</v>
      </c>
      <c r="H261" s="14" t="e">
        <f t="shared" si="43"/>
        <v>#REF!</v>
      </c>
      <c r="I261" s="9" t="e">
        <f t="shared" si="52"/>
        <v>#REF!</v>
      </c>
      <c r="J261" s="9" t="e">
        <f t="shared" si="44"/>
        <v>#REF!</v>
      </c>
      <c r="K261" s="14" t="e">
        <f t="shared" si="45"/>
        <v>#REF!</v>
      </c>
      <c r="L261" s="9" t="e">
        <f>VLOOKUP(YEAR(G261),Справочники!$C$3:$I$33,7,FALSE)</f>
        <v>#REF!</v>
      </c>
      <c r="M261" s="5" t="e">
        <f>VLOOKUP(YEAR(G261),Справочники!$C$3:$F$33,4,FALSE)</f>
        <v>#REF!</v>
      </c>
      <c r="N261" s="5" t="e">
        <f t="shared" si="46"/>
        <v>#REF!</v>
      </c>
      <c r="O261" s="5" t="e">
        <f t="shared" si="56"/>
        <v>#REF!</v>
      </c>
      <c r="P261" s="5" t="e">
        <f t="shared" si="56"/>
        <v>#REF!</v>
      </c>
      <c r="Q261" s="5" t="e">
        <f t="shared" si="54"/>
        <v>#REF!</v>
      </c>
      <c r="R261" s="5" t="e">
        <f t="shared" si="47"/>
        <v>#REF!</v>
      </c>
      <c r="S261" s="5" t="e">
        <f t="shared" si="48"/>
        <v>#REF!</v>
      </c>
      <c r="T261" s="5" t="e">
        <f t="shared" si="49"/>
        <v>#REF!</v>
      </c>
      <c r="U261" s="5" t="e">
        <f t="shared" si="55"/>
        <v>#REF!</v>
      </c>
      <c r="V261" s="5" t="e">
        <f t="shared" si="50"/>
        <v>#REF!</v>
      </c>
      <c r="W261" s="5" t="e">
        <f t="shared" si="42"/>
        <v>#REF!</v>
      </c>
    </row>
    <row r="262" spans="2:23" x14ac:dyDescent="0.25">
      <c r="B262" s="4"/>
      <c r="D262" s="4"/>
      <c r="F262" s="2">
        <v>252</v>
      </c>
      <c r="G262" s="14" t="e">
        <f t="shared" si="51"/>
        <v>#REF!</v>
      </c>
      <c r="H262" s="14" t="e">
        <f t="shared" si="43"/>
        <v>#REF!</v>
      </c>
      <c r="I262" s="9" t="e">
        <f t="shared" si="52"/>
        <v>#REF!</v>
      </c>
      <c r="J262" s="9" t="e">
        <f t="shared" si="44"/>
        <v>#REF!</v>
      </c>
      <c r="K262" s="14" t="e">
        <f t="shared" si="45"/>
        <v>#REF!</v>
      </c>
      <c r="L262" s="9" t="e">
        <f>VLOOKUP(YEAR(G262),Справочники!$C$3:$I$33,7,FALSE)</f>
        <v>#REF!</v>
      </c>
      <c r="M262" s="5" t="e">
        <f>VLOOKUP(YEAR(G262),Справочники!$C$3:$F$33,4,FALSE)</f>
        <v>#REF!</v>
      </c>
      <c r="N262" s="5" t="e">
        <f t="shared" si="46"/>
        <v>#REF!</v>
      </c>
      <c r="O262" s="5" t="e">
        <f t="shared" si="56"/>
        <v>#REF!</v>
      </c>
      <c r="P262" s="5" t="e">
        <f t="shared" si="56"/>
        <v>#REF!</v>
      </c>
      <c r="Q262" s="5" t="e">
        <f t="shared" si="54"/>
        <v>#REF!</v>
      </c>
      <c r="R262" s="5" t="e">
        <f t="shared" si="47"/>
        <v>#REF!</v>
      </c>
      <c r="S262" s="5" t="e">
        <f t="shared" si="48"/>
        <v>#REF!</v>
      </c>
      <c r="T262" s="5" t="e">
        <f t="shared" si="49"/>
        <v>#REF!</v>
      </c>
      <c r="U262" s="5" t="e">
        <f t="shared" si="55"/>
        <v>#REF!</v>
      </c>
      <c r="V262" s="5" t="e">
        <f t="shared" si="50"/>
        <v>#REF!</v>
      </c>
      <c r="W262" s="5" t="e">
        <f t="shared" si="42"/>
        <v>#REF!</v>
      </c>
    </row>
    <row r="263" spans="2:23" x14ac:dyDescent="0.25">
      <c r="F263" s="2">
        <v>253</v>
      </c>
      <c r="G263" s="14" t="e">
        <f t="shared" si="51"/>
        <v>#REF!</v>
      </c>
      <c r="H263" s="14" t="e">
        <f t="shared" si="43"/>
        <v>#REF!</v>
      </c>
      <c r="I263" s="9" t="e">
        <f t="shared" si="52"/>
        <v>#REF!</v>
      </c>
      <c r="J263" s="9" t="e">
        <f t="shared" si="44"/>
        <v>#REF!</v>
      </c>
      <c r="K263" s="14" t="e">
        <f t="shared" si="45"/>
        <v>#REF!</v>
      </c>
      <c r="L263" s="9" t="e">
        <f>VLOOKUP(YEAR(G263),Справочники!$C$3:$I$33,7,FALSE)</f>
        <v>#REF!</v>
      </c>
      <c r="M263" s="5" t="e">
        <f>VLOOKUP(YEAR(G263),Справочники!$C$3:$F$33,4,FALSE)</f>
        <v>#REF!</v>
      </c>
      <c r="N263" s="5" t="e">
        <f t="shared" si="46"/>
        <v>#REF!</v>
      </c>
      <c r="O263" s="5" t="e">
        <f t="shared" si="56"/>
        <v>#REF!</v>
      </c>
      <c r="P263" s="5" t="e">
        <f t="shared" si="56"/>
        <v>#REF!</v>
      </c>
      <c r="Q263" s="5" t="e">
        <f t="shared" si="54"/>
        <v>#REF!</v>
      </c>
      <c r="R263" s="5" t="e">
        <f t="shared" si="47"/>
        <v>#REF!</v>
      </c>
      <c r="S263" s="5" t="e">
        <f t="shared" si="48"/>
        <v>#REF!</v>
      </c>
      <c r="T263" s="5" t="e">
        <f t="shared" si="49"/>
        <v>#REF!</v>
      </c>
      <c r="U263" s="5" t="e">
        <f t="shared" si="55"/>
        <v>#REF!</v>
      </c>
      <c r="V263" s="5" t="e">
        <f t="shared" si="50"/>
        <v>#REF!</v>
      </c>
      <c r="W263" s="5" t="e">
        <f t="shared" si="42"/>
        <v>#REF!</v>
      </c>
    </row>
    <row r="264" spans="2:23" x14ac:dyDescent="0.25">
      <c r="F264" s="2">
        <v>254</v>
      </c>
      <c r="G264" s="14" t="e">
        <f t="shared" si="51"/>
        <v>#REF!</v>
      </c>
      <c r="H264" s="14" t="e">
        <f t="shared" si="43"/>
        <v>#REF!</v>
      </c>
      <c r="I264" s="9" t="e">
        <f t="shared" si="52"/>
        <v>#REF!</v>
      </c>
      <c r="J264" s="9" t="e">
        <f t="shared" si="44"/>
        <v>#REF!</v>
      </c>
      <c r="K264" s="14" t="e">
        <f t="shared" si="45"/>
        <v>#REF!</v>
      </c>
      <c r="L264" s="9" t="e">
        <f>VLOOKUP(YEAR(G264),Справочники!$C$3:$I$33,7,FALSE)</f>
        <v>#REF!</v>
      </c>
      <c r="M264" s="5" t="e">
        <f>VLOOKUP(YEAR(G264),Справочники!$C$3:$F$33,4,FALSE)</f>
        <v>#REF!</v>
      </c>
      <c r="N264" s="5" t="e">
        <f t="shared" si="46"/>
        <v>#REF!</v>
      </c>
      <c r="O264" s="5" t="e">
        <f t="shared" si="56"/>
        <v>#REF!</v>
      </c>
      <c r="P264" s="5" t="e">
        <f t="shared" si="56"/>
        <v>#REF!</v>
      </c>
      <c r="Q264" s="5" t="e">
        <f t="shared" si="54"/>
        <v>#REF!</v>
      </c>
      <c r="R264" s="5" t="e">
        <f t="shared" si="47"/>
        <v>#REF!</v>
      </c>
      <c r="S264" s="5" t="e">
        <f t="shared" si="48"/>
        <v>#REF!</v>
      </c>
      <c r="T264" s="5" t="e">
        <f t="shared" si="49"/>
        <v>#REF!</v>
      </c>
      <c r="U264" s="5" t="e">
        <f t="shared" si="55"/>
        <v>#REF!</v>
      </c>
      <c r="V264" s="5" t="e">
        <f t="shared" si="50"/>
        <v>#REF!</v>
      </c>
      <c r="W264" s="5" t="e">
        <f t="shared" si="42"/>
        <v>#REF!</v>
      </c>
    </row>
    <row r="265" spans="2:23" x14ac:dyDescent="0.25">
      <c r="F265" s="2">
        <v>255</v>
      </c>
      <c r="G265" s="14" t="e">
        <f t="shared" si="51"/>
        <v>#REF!</v>
      </c>
      <c r="H265" s="14" t="e">
        <f t="shared" si="43"/>
        <v>#REF!</v>
      </c>
      <c r="I265" s="9" t="e">
        <f t="shared" si="52"/>
        <v>#REF!</v>
      </c>
      <c r="J265" s="9" t="e">
        <f t="shared" si="44"/>
        <v>#REF!</v>
      </c>
      <c r="K265" s="14" t="e">
        <f t="shared" si="45"/>
        <v>#REF!</v>
      </c>
      <c r="L265" s="9" t="e">
        <f>VLOOKUP(YEAR(G265),Справочники!$C$3:$I$33,7,FALSE)</f>
        <v>#REF!</v>
      </c>
      <c r="M265" s="5" t="e">
        <f>VLOOKUP(YEAR(G265),Справочники!$C$3:$F$33,4,FALSE)</f>
        <v>#REF!</v>
      </c>
      <c r="N265" s="5" t="e">
        <f t="shared" si="46"/>
        <v>#REF!</v>
      </c>
      <c r="O265" s="5" t="e">
        <f t="shared" si="56"/>
        <v>#REF!</v>
      </c>
      <c r="P265" s="5" t="e">
        <f t="shared" si="56"/>
        <v>#REF!</v>
      </c>
      <c r="Q265" s="5" t="e">
        <f t="shared" si="54"/>
        <v>#REF!</v>
      </c>
      <c r="R265" s="5" t="e">
        <f t="shared" si="47"/>
        <v>#REF!</v>
      </c>
      <c r="S265" s="5" t="e">
        <f t="shared" si="48"/>
        <v>#REF!</v>
      </c>
      <c r="T265" s="5" t="e">
        <f t="shared" si="49"/>
        <v>#REF!</v>
      </c>
      <c r="U265" s="5" t="e">
        <f t="shared" si="55"/>
        <v>#REF!</v>
      </c>
      <c r="V265" s="5" t="e">
        <f t="shared" si="50"/>
        <v>#REF!</v>
      </c>
      <c r="W265" s="5" t="e">
        <f t="shared" si="42"/>
        <v>#REF!</v>
      </c>
    </row>
    <row r="266" spans="2:23" x14ac:dyDescent="0.25">
      <c r="F266" s="2">
        <v>256</v>
      </c>
      <c r="G266" s="14" t="e">
        <f t="shared" si="51"/>
        <v>#REF!</v>
      </c>
      <c r="H266" s="14" t="e">
        <f t="shared" si="43"/>
        <v>#REF!</v>
      </c>
      <c r="I266" s="9" t="e">
        <f t="shared" si="52"/>
        <v>#REF!</v>
      </c>
      <c r="J266" s="9" t="e">
        <f t="shared" si="44"/>
        <v>#REF!</v>
      </c>
      <c r="K266" s="14" t="e">
        <f t="shared" si="45"/>
        <v>#REF!</v>
      </c>
      <c r="L266" s="9" t="e">
        <f>VLOOKUP(YEAR(G266),Справочники!$C$3:$I$33,7,FALSE)</f>
        <v>#REF!</v>
      </c>
      <c r="M266" s="5" t="e">
        <f>VLOOKUP(YEAR(G266),Справочники!$C$3:$F$33,4,FALSE)</f>
        <v>#REF!</v>
      </c>
      <c r="N266" s="5" t="e">
        <f t="shared" si="46"/>
        <v>#REF!</v>
      </c>
      <c r="O266" s="5" t="e">
        <f t="shared" si="56"/>
        <v>#REF!</v>
      </c>
      <c r="P266" s="5" t="e">
        <f t="shared" si="56"/>
        <v>#REF!</v>
      </c>
      <c r="Q266" s="5" t="e">
        <f t="shared" si="54"/>
        <v>#REF!</v>
      </c>
      <c r="R266" s="5" t="e">
        <f t="shared" si="47"/>
        <v>#REF!</v>
      </c>
      <c r="S266" s="5" t="e">
        <f t="shared" si="48"/>
        <v>#REF!</v>
      </c>
      <c r="T266" s="5" t="e">
        <f t="shared" si="49"/>
        <v>#REF!</v>
      </c>
      <c r="U266" s="5" t="e">
        <f t="shared" si="55"/>
        <v>#REF!</v>
      </c>
      <c r="V266" s="5" t="e">
        <f t="shared" si="50"/>
        <v>#REF!</v>
      </c>
      <c r="W266" s="5" t="e">
        <f t="shared" si="42"/>
        <v>#REF!</v>
      </c>
    </row>
    <row r="267" spans="2:23" x14ac:dyDescent="0.25">
      <c r="F267" s="2">
        <v>257</v>
      </c>
      <c r="G267" s="14" t="e">
        <f t="shared" si="51"/>
        <v>#REF!</v>
      </c>
      <c r="H267" s="14" t="e">
        <f t="shared" si="43"/>
        <v>#REF!</v>
      </c>
      <c r="I267" s="9" t="e">
        <f t="shared" si="52"/>
        <v>#REF!</v>
      </c>
      <c r="J267" s="9" t="e">
        <f t="shared" si="44"/>
        <v>#REF!</v>
      </c>
      <c r="K267" s="14" t="e">
        <f t="shared" si="45"/>
        <v>#REF!</v>
      </c>
      <c r="L267" s="9" t="e">
        <f>VLOOKUP(YEAR(G267),Справочники!$C$3:$I$33,7,FALSE)</f>
        <v>#REF!</v>
      </c>
      <c r="M267" s="5" t="e">
        <f>VLOOKUP(YEAR(G267),Справочники!$C$3:$F$33,4,FALSE)</f>
        <v>#REF!</v>
      </c>
      <c r="N267" s="5" t="e">
        <f t="shared" si="46"/>
        <v>#REF!</v>
      </c>
      <c r="O267" s="5" t="e">
        <f t="shared" si="56"/>
        <v>#REF!</v>
      </c>
      <c r="P267" s="5" t="e">
        <f t="shared" si="56"/>
        <v>#REF!</v>
      </c>
      <c r="Q267" s="5" t="e">
        <f t="shared" si="54"/>
        <v>#REF!</v>
      </c>
      <c r="R267" s="5" t="e">
        <f t="shared" si="47"/>
        <v>#REF!</v>
      </c>
      <c r="S267" s="5" t="e">
        <f t="shared" si="48"/>
        <v>#REF!</v>
      </c>
      <c r="T267" s="5" t="e">
        <f t="shared" si="49"/>
        <v>#REF!</v>
      </c>
      <c r="U267" s="5" t="e">
        <f t="shared" si="55"/>
        <v>#REF!</v>
      </c>
      <c r="V267" s="5" t="e">
        <f t="shared" si="50"/>
        <v>#REF!</v>
      </c>
      <c r="W267" s="5" t="e">
        <f t="shared" ref="W267:W330" si="57">P267+U267-T267</f>
        <v>#REF!</v>
      </c>
    </row>
    <row r="268" spans="2:23" x14ac:dyDescent="0.25">
      <c r="F268" s="2">
        <v>258</v>
      </c>
      <c r="G268" s="14" t="e">
        <f t="shared" si="51"/>
        <v>#REF!</v>
      </c>
      <c r="H268" s="14" t="e">
        <f t="shared" ref="H268:H331" si="58">EOMONTH(G268,0)</f>
        <v>#REF!</v>
      </c>
      <c r="I268" s="9" t="e">
        <f t="shared" si="52"/>
        <v>#REF!</v>
      </c>
      <c r="J268" s="9" t="e">
        <f t="shared" ref="J268:J331" si="59">WEEKDAY(H268,11)</f>
        <v>#REF!</v>
      </c>
      <c r="K268" s="14" t="e">
        <f t="shared" ref="K268:K331" si="60">WORKDAY(H268,IF(OR(J268=6,J268=7),1,0))</f>
        <v>#REF!</v>
      </c>
      <c r="L268" s="9" t="e">
        <f>VLOOKUP(YEAR(G268),Справочники!$C$3:$I$33,7,FALSE)</f>
        <v>#REF!</v>
      </c>
      <c r="M268" s="5" t="e">
        <f>VLOOKUP(YEAR(G268),Справочники!$C$3:$F$33,4,FALSE)</f>
        <v>#REF!</v>
      </c>
      <c r="N268" s="5" t="e">
        <f t="shared" ref="N268:N331" si="61">O268+P268</f>
        <v>#REF!</v>
      </c>
      <c r="O268" s="5" t="e">
        <f t="shared" si="56"/>
        <v>#REF!</v>
      </c>
      <c r="P268" s="5" t="e">
        <f t="shared" si="56"/>
        <v>#REF!</v>
      </c>
      <c r="Q268" s="5" t="e">
        <f t="shared" si="54"/>
        <v>#REF!</v>
      </c>
      <c r="R268" s="5" t="e">
        <f t="shared" ref="R268:R331" si="62">MIN(M268-T268-S268,O268)</f>
        <v>#REF!</v>
      </c>
      <c r="S268" s="5" t="e">
        <f t="shared" ref="S268:S331" si="63">MIN(M268-T268,Q268)</f>
        <v>#REF!</v>
      </c>
      <c r="T268" s="5" t="e">
        <f t="shared" ref="T268:T331" si="64">MIN(M268,P268)</f>
        <v>#REF!</v>
      </c>
      <c r="U268" s="5" t="e">
        <f t="shared" si="55"/>
        <v>#REF!</v>
      </c>
      <c r="V268" s="5" t="e">
        <f t="shared" ref="V268:V331" si="65">O268-R268</f>
        <v>#REF!</v>
      </c>
      <c r="W268" s="5" t="e">
        <f t="shared" si="57"/>
        <v>#REF!</v>
      </c>
    </row>
    <row r="269" spans="2:23" x14ac:dyDescent="0.25">
      <c r="F269" s="2">
        <v>259</v>
      </c>
      <c r="G269" s="14" t="e">
        <f t="shared" ref="G269:G332" si="66">H268+1</f>
        <v>#REF!</v>
      </c>
      <c r="H269" s="14" t="e">
        <f t="shared" si="58"/>
        <v>#REF!</v>
      </c>
      <c r="I269" s="9" t="e">
        <f t="shared" ref="I269:I332" si="67">H269-G269+1</f>
        <v>#REF!</v>
      </c>
      <c r="J269" s="9" t="e">
        <f t="shared" si="59"/>
        <v>#REF!</v>
      </c>
      <c r="K269" s="14" t="e">
        <f t="shared" si="60"/>
        <v>#REF!</v>
      </c>
      <c r="L269" s="9" t="e">
        <f>VLOOKUP(YEAR(G269),Справочники!$C$3:$I$33,7,FALSE)</f>
        <v>#REF!</v>
      </c>
      <c r="M269" s="5" t="e">
        <f>VLOOKUP(YEAR(G269),Справочники!$C$3:$F$33,4,FALSE)</f>
        <v>#REF!</v>
      </c>
      <c r="N269" s="5" t="e">
        <f t="shared" si="61"/>
        <v>#REF!</v>
      </c>
      <c r="O269" s="5" t="e">
        <f t="shared" si="56"/>
        <v>#REF!</v>
      </c>
      <c r="P269" s="5" t="e">
        <f t="shared" si="56"/>
        <v>#REF!</v>
      </c>
      <c r="Q269" s="5" t="e">
        <f t="shared" ref="Q269:Q332" si="68">O269*$D$4/L269*I269</f>
        <v>#REF!</v>
      </c>
      <c r="R269" s="5" t="e">
        <f t="shared" si="62"/>
        <v>#REF!</v>
      </c>
      <c r="S269" s="5" t="e">
        <f t="shared" si="63"/>
        <v>#REF!</v>
      </c>
      <c r="T269" s="5" t="e">
        <f t="shared" si="64"/>
        <v>#REF!</v>
      </c>
      <c r="U269" s="5" t="e">
        <f t="shared" ref="U269:U332" si="69">MAX(Q269-S269,0)</f>
        <v>#REF!</v>
      </c>
      <c r="V269" s="5" t="e">
        <f t="shared" si="65"/>
        <v>#REF!</v>
      </c>
      <c r="W269" s="5" t="e">
        <f t="shared" si="57"/>
        <v>#REF!</v>
      </c>
    </row>
    <row r="270" spans="2:23" x14ac:dyDescent="0.25">
      <c r="F270" s="2">
        <v>260</v>
      </c>
      <c r="G270" s="14" t="e">
        <f t="shared" si="66"/>
        <v>#REF!</v>
      </c>
      <c r="H270" s="14" t="e">
        <f t="shared" si="58"/>
        <v>#REF!</v>
      </c>
      <c r="I270" s="9" t="e">
        <f t="shared" si="67"/>
        <v>#REF!</v>
      </c>
      <c r="J270" s="9" t="e">
        <f t="shared" si="59"/>
        <v>#REF!</v>
      </c>
      <c r="K270" s="14" t="e">
        <f t="shared" si="60"/>
        <v>#REF!</v>
      </c>
      <c r="L270" s="9" t="e">
        <f>VLOOKUP(YEAR(G270),Справочники!$C$3:$I$33,7,FALSE)</f>
        <v>#REF!</v>
      </c>
      <c r="M270" s="5" t="e">
        <f>VLOOKUP(YEAR(G270),Справочники!$C$3:$F$33,4,FALSE)</f>
        <v>#REF!</v>
      </c>
      <c r="N270" s="5" t="e">
        <f t="shared" si="61"/>
        <v>#REF!</v>
      </c>
      <c r="O270" s="5" t="e">
        <f t="shared" si="56"/>
        <v>#REF!</v>
      </c>
      <c r="P270" s="5" t="e">
        <f t="shared" si="56"/>
        <v>#REF!</v>
      </c>
      <c r="Q270" s="5" t="e">
        <f t="shared" si="68"/>
        <v>#REF!</v>
      </c>
      <c r="R270" s="5" t="e">
        <f t="shared" si="62"/>
        <v>#REF!</v>
      </c>
      <c r="S270" s="5" t="e">
        <f t="shared" si="63"/>
        <v>#REF!</v>
      </c>
      <c r="T270" s="5" t="e">
        <f t="shared" si="64"/>
        <v>#REF!</v>
      </c>
      <c r="U270" s="5" t="e">
        <f t="shared" si="69"/>
        <v>#REF!</v>
      </c>
      <c r="V270" s="5" t="e">
        <f t="shared" si="65"/>
        <v>#REF!</v>
      </c>
      <c r="W270" s="5" t="e">
        <f t="shared" si="57"/>
        <v>#REF!</v>
      </c>
    </row>
    <row r="271" spans="2:23" x14ac:dyDescent="0.25">
      <c r="F271" s="2">
        <v>261</v>
      </c>
      <c r="G271" s="14" t="e">
        <f t="shared" si="66"/>
        <v>#REF!</v>
      </c>
      <c r="H271" s="14" t="e">
        <f t="shared" si="58"/>
        <v>#REF!</v>
      </c>
      <c r="I271" s="9" t="e">
        <f t="shared" si="67"/>
        <v>#REF!</v>
      </c>
      <c r="J271" s="9" t="e">
        <f t="shared" si="59"/>
        <v>#REF!</v>
      </c>
      <c r="K271" s="14" t="e">
        <f t="shared" si="60"/>
        <v>#REF!</v>
      </c>
      <c r="L271" s="9" t="e">
        <f>VLOOKUP(YEAR(G271),Справочники!$C$3:$I$33,7,FALSE)</f>
        <v>#REF!</v>
      </c>
      <c r="M271" s="5" t="e">
        <f>VLOOKUP(YEAR(G271),Справочники!$C$3:$F$33,4,FALSE)</f>
        <v>#REF!</v>
      </c>
      <c r="N271" s="5" t="e">
        <f t="shared" si="61"/>
        <v>#REF!</v>
      </c>
      <c r="O271" s="5" t="e">
        <f t="shared" si="56"/>
        <v>#REF!</v>
      </c>
      <c r="P271" s="5" t="e">
        <f t="shared" si="56"/>
        <v>#REF!</v>
      </c>
      <c r="Q271" s="5" t="e">
        <f t="shared" si="68"/>
        <v>#REF!</v>
      </c>
      <c r="R271" s="5" t="e">
        <f t="shared" si="62"/>
        <v>#REF!</v>
      </c>
      <c r="S271" s="5" t="e">
        <f t="shared" si="63"/>
        <v>#REF!</v>
      </c>
      <c r="T271" s="5" t="e">
        <f t="shared" si="64"/>
        <v>#REF!</v>
      </c>
      <c r="U271" s="5" t="e">
        <f t="shared" si="69"/>
        <v>#REF!</v>
      </c>
      <c r="V271" s="5" t="e">
        <f t="shared" si="65"/>
        <v>#REF!</v>
      </c>
      <c r="W271" s="5" t="e">
        <f t="shared" si="57"/>
        <v>#REF!</v>
      </c>
    </row>
    <row r="272" spans="2:23" x14ac:dyDescent="0.25">
      <c r="F272" s="2">
        <v>262</v>
      </c>
      <c r="G272" s="14" t="e">
        <f t="shared" si="66"/>
        <v>#REF!</v>
      </c>
      <c r="H272" s="14" t="e">
        <f t="shared" si="58"/>
        <v>#REF!</v>
      </c>
      <c r="I272" s="9" t="e">
        <f t="shared" si="67"/>
        <v>#REF!</v>
      </c>
      <c r="J272" s="9" t="e">
        <f t="shared" si="59"/>
        <v>#REF!</v>
      </c>
      <c r="K272" s="14" t="e">
        <f t="shared" si="60"/>
        <v>#REF!</v>
      </c>
      <c r="L272" s="9" t="e">
        <f>VLOOKUP(YEAR(G272),Справочники!$C$3:$I$33,7,FALSE)</f>
        <v>#REF!</v>
      </c>
      <c r="M272" s="5" t="e">
        <f>VLOOKUP(YEAR(G272),Справочники!$C$3:$F$33,4,FALSE)</f>
        <v>#REF!</v>
      </c>
      <c r="N272" s="5" t="e">
        <f t="shared" si="61"/>
        <v>#REF!</v>
      </c>
      <c r="O272" s="5" t="e">
        <f t="shared" si="56"/>
        <v>#REF!</v>
      </c>
      <c r="P272" s="5" t="e">
        <f t="shared" si="56"/>
        <v>#REF!</v>
      </c>
      <c r="Q272" s="5" t="e">
        <f t="shared" si="68"/>
        <v>#REF!</v>
      </c>
      <c r="R272" s="5" t="e">
        <f t="shared" si="62"/>
        <v>#REF!</v>
      </c>
      <c r="S272" s="5" t="e">
        <f t="shared" si="63"/>
        <v>#REF!</v>
      </c>
      <c r="T272" s="5" t="e">
        <f t="shared" si="64"/>
        <v>#REF!</v>
      </c>
      <c r="U272" s="5" t="e">
        <f t="shared" si="69"/>
        <v>#REF!</v>
      </c>
      <c r="V272" s="5" t="e">
        <f t="shared" si="65"/>
        <v>#REF!</v>
      </c>
      <c r="W272" s="5" t="e">
        <f t="shared" si="57"/>
        <v>#REF!</v>
      </c>
    </row>
    <row r="273" spans="6:23" x14ac:dyDescent="0.25">
      <c r="F273" s="2">
        <v>263</v>
      </c>
      <c r="G273" s="14" t="e">
        <f t="shared" si="66"/>
        <v>#REF!</v>
      </c>
      <c r="H273" s="14" t="e">
        <f t="shared" si="58"/>
        <v>#REF!</v>
      </c>
      <c r="I273" s="9" t="e">
        <f t="shared" si="67"/>
        <v>#REF!</v>
      </c>
      <c r="J273" s="9" t="e">
        <f t="shared" si="59"/>
        <v>#REF!</v>
      </c>
      <c r="K273" s="14" t="e">
        <f t="shared" si="60"/>
        <v>#REF!</v>
      </c>
      <c r="L273" s="9" t="e">
        <f>VLOOKUP(YEAR(G273),Справочники!$C$3:$I$33,7,FALSE)</f>
        <v>#REF!</v>
      </c>
      <c r="M273" s="5" t="e">
        <f>VLOOKUP(YEAR(G273),Справочники!$C$3:$F$33,4,FALSE)</f>
        <v>#REF!</v>
      </c>
      <c r="N273" s="5" t="e">
        <f t="shared" si="61"/>
        <v>#REF!</v>
      </c>
      <c r="O273" s="5" t="e">
        <f t="shared" si="56"/>
        <v>#REF!</v>
      </c>
      <c r="P273" s="5" t="e">
        <f t="shared" si="56"/>
        <v>#REF!</v>
      </c>
      <c r="Q273" s="5" t="e">
        <f t="shared" si="68"/>
        <v>#REF!</v>
      </c>
      <c r="R273" s="5" t="e">
        <f t="shared" si="62"/>
        <v>#REF!</v>
      </c>
      <c r="S273" s="5" t="e">
        <f t="shared" si="63"/>
        <v>#REF!</v>
      </c>
      <c r="T273" s="5" t="e">
        <f t="shared" si="64"/>
        <v>#REF!</v>
      </c>
      <c r="U273" s="5" t="e">
        <f t="shared" si="69"/>
        <v>#REF!</v>
      </c>
      <c r="V273" s="5" t="e">
        <f t="shared" si="65"/>
        <v>#REF!</v>
      </c>
      <c r="W273" s="5" t="e">
        <f t="shared" si="57"/>
        <v>#REF!</v>
      </c>
    </row>
    <row r="274" spans="6:23" x14ac:dyDescent="0.25">
      <c r="F274" s="2">
        <v>264</v>
      </c>
      <c r="G274" s="14" t="e">
        <f t="shared" si="66"/>
        <v>#REF!</v>
      </c>
      <c r="H274" s="14" t="e">
        <f t="shared" si="58"/>
        <v>#REF!</v>
      </c>
      <c r="I274" s="9" t="e">
        <f t="shared" si="67"/>
        <v>#REF!</v>
      </c>
      <c r="J274" s="9" t="e">
        <f t="shared" si="59"/>
        <v>#REF!</v>
      </c>
      <c r="K274" s="14" t="e">
        <f t="shared" si="60"/>
        <v>#REF!</v>
      </c>
      <c r="L274" s="9" t="e">
        <f>VLOOKUP(YEAR(G274),Справочники!$C$3:$I$33,7,FALSE)</f>
        <v>#REF!</v>
      </c>
      <c r="M274" s="5" t="e">
        <f>VLOOKUP(YEAR(G274),Справочники!$C$3:$F$33,4,FALSE)</f>
        <v>#REF!</v>
      </c>
      <c r="N274" s="5" t="e">
        <f t="shared" si="61"/>
        <v>#REF!</v>
      </c>
      <c r="O274" s="5" t="e">
        <f t="shared" si="56"/>
        <v>#REF!</v>
      </c>
      <c r="P274" s="5" t="e">
        <f t="shared" si="56"/>
        <v>#REF!</v>
      </c>
      <c r="Q274" s="5" t="e">
        <f t="shared" si="68"/>
        <v>#REF!</v>
      </c>
      <c r="R274" s="5" t="e">
        <f t="shared" si="62"/>
        <v>#REF!</v>
      </c>
      <c r="S274" s="5" t="e">
        <f t="shared" si="63"/>
        <v>#REF!</v>
      </c>
      <c r="T274" s="5" t="e">
        <f t="shared" si="64"/>
        <v>#REF!</v>
      </c>
      <c r="U274" s="5" t="e">
        <f t="shared" si="69"/>
        <v>#REF!</v>
      </c>
      <c r="V274" s="5" t="e">
        <f t="shared" si="65"/>
        <v>#REF!</v>
      </c>
      <c r="W274" s="5" t="e">
        <f t="shared" si="57"/>
        <v>#REF!</v>
      </c>
    </row>
    <row r="275" spans="6:23" x14ac:dyDescent="0.25">
      <c r="F275" s="2">
        <v>265</v>
      </c>
      <c r="G275" s="14" t="e">
        <f t="shared" si="66"/>
        <v>#REF!</v>
      </c>
      <c r="H275" s="14" t="e">
        <f t="shared" si="58"/>
        <v>#REF!</v>
      </c>
      <c r="I275" s="9" t="e">
        <f t="shared" si="67"/>
        <v>#REF!</v>
      </c>
      <c r="J275" s="9" t="e">
        <f t="shared" si="59"/>
        <v>#REF!</v>
      </c>
      <c r="K275" s="14" t="e">
        <f t="shared" si="60"/>
        <v>#REF!</v>
      </c>
      <c r="L275" s="9" t="e">
        <f>VLOOKUP(YEAR(G275),Справочники!$C$3:$I$33,7,FALSE)</f>
        <v>#REF!</v>
      </c>
      <c r="M275" s="5" t="e">
        <f>VLOOKUP(YEAR(G275),Справочники!$C$3:$F$33,4,FALSE)</f>
        <v>#REF!</v>
      </c>
      <c r="N275" s="5" t="e">
        <f t="shared" si="61"/>
        <v>#REF!</v>
      </c>
      <c r="O275" s="5" t="e">
        <f t="shared" si="56"/>
        <v>#REF!</v>
      </c>
      <c r="P275" s="5" t="e">
        <f t="shared" si="56"/>
        <v>#REF!</v>
      </c>
      <c r="Q275" s="5" t="e">
        <f t="shared" si="68"/>
        <v>#REF!</v>
      </c>
      <c r="R275" s="5" t="e">
        <f t="shared" si="62"/>
        <v>#REF!</v>
      </c>
      <c r="S275" s="5" t="e">
        <f t="shared" si="63"/>
        <v>#REF!</v>
      </c>
      <c r="T275" s="5" t="e">
        <f t="shared" si="64"/>
        <v>#REF!</v>
      </c>
      <c r="U275" s="5" t="e">
        <f t="shared" si="69"/>
        <v>#REF!</v>
      </c>
      <c r="V275" s="5" t="e">
        <f t="shared" si="65"/>
        <v>#REF!</v>
      </c>
      <c r="W275" s="5" t="e">
        <f t="shared" si="57"/>
        <v>#REF!</v>
      </c>
    </row>
    <row r="276" spans="6:23" x14ac:dyDescent="0.25">
      <c r="F276" s="2">
        <v>266</v>
      </c>
      <c r="G276" s="14" t="e">
        <f t="shared" si="66"/>
        <v>#REF!</v>
      </c>
      <c r="H276" s="14" t="e">
        <f t="shared" si="58"/>
        <v>#REF!</v>
      </c>
      <c r="I276" s="9" t="e">
        <f t="shared" si="67"/>
        <v>#REF!</v>
      </c>
      <c r="J276" s="9" t="e">
        <f t="shared" si="59"/>
        <v>#REF!</v>
      </c>
      <c r="K276" s="14" t="e">
        <f t="shared" si="60"/>
        <v>#REF!</v>
      </c>
      <c r="L276" s="9" t="e">
        <f>VLOOKUP(YEAR(G276),Справочники!$C$3:$I$33,7,FALSE)</f>
        <v>#REF!</v>
      </c>
      <c r="M276" s="5" t="e">
        <f>VLOOKUP(YEAR(G276),Справочники!$C$3:$F$33,4,FALSE)</f>
        <v>#REF!</v>
      </c>
      <c r="N276" s="5" t="e">
        <f t="shared" si="61"/>
        <v>#REF!</v>
      </c>
      <c r="O276" s="5" t="e">
        <f t="shared" si="56"/>
        <v>#REF!</v>
      </c>
      <c r="P276" s="5" t="e">
        <f t="shared" si="56"/>
        <v>#REF!</v>
      </c>
      <c r="Q276" s="5" t="e">
        <f t="shared" si="68"/>
        <v>#REF!</v>
      </c>
      <c r="R276" s="5" t="e">
        <f t="shared" si="62"/>
        <v>#REF!</v>
      </c>
      <c r="S276" s="5" t="e">
        <f t="shared" si="63"/>
        <v>#REF!</v>
      </c>
      <c r="T276" s="5" t="e">
        <f t="shared" si="64"/>
        <v>#REF!</v>
      </c>
      <c r="U276" s="5" t="e">
        <f t="shared" si="69"/>
        <v>#REF!</v>
      </c>
      <c r="V276" s="5" t="e">
        <f t="shared" si="65"/>
        <v>#REF!</v>
      </c>
      <c r="W276" s="5" t="e">
        <f t="shared" si="57"/>
        <v>#REF!</v>
      </c>
    </row>
    <row r="277" spans="6:23" x14ac:dyDescent="0.25">
      <c r="F277" s="2">
        <v>267</v>
      </c>
      <c r="G277" s="14" t="e">
        <f t="shared" si="66"/>
        <v>#REF!</v>
      </c>
      <c r="H277" s="14" t="e">
        <f t="shared" si="58"/>
        <v>#REF!</v>
      </c>
      <c r="I277" s="9" t="e">
        <f t="shared" si="67"/>
        <v>#REF!</v>
      </c>
      <c r="J277" s="9" t="e">
        <f t="shared" si="59"/>
        <v>#REF!</v>
      </c>
      <c r="K277" s="14" t="e">
        <f t="shared" si="60"/>
        <v>#REF!</v>
      </c>
      <c r="L277" s="9" t="e">
        <f>VLOOKUP(YEAR(G277),Справочники!$C$3:$I$33,7,FALSE)</f>
        <v>#REF!</v>
      </c>
      <c r="M277" s="5" t="e">
        <f>VLOOKUP(YEAR(G277),Справочники!$C$3:$F$33,4,FALSE)</f>
        <v>#REF!</v>
      </c>
      <c r="N277" s="5" t="e">
        <f t="shared" si="61"/>
        <v>#REF!</v>
      </c>
      <c r="O277" s="5" t="e">
        <f t="shared" ref="O277:P340" si="70">V276</f>
        <v>#REF!</v>
      </c>
      <c r="P277" s="5" t="e">
        <f t="shared" si="70"/>
        <v>#REF!</v>
      </c>
      <c r="Q277" s="5" t="e">
        <f t="shared" si="68"/>
        <v>#REF!</v>
      </c>
      <c r="R277" s="5" t="e">
        <f t="shared" si="62"/>
        <v>#REF!</v>
      </c>
      <c r="S277" s="5" t="e">
        <f t="shared" si="63"/>
        <v>#REF!</v>
      </c>
      <c r="T277" s="5" t="e">
        <f t="shared" si="64"/>
        <v>#REF!</v>
      </c>
      <c r="U277" s="5" t="e">
        <f t="shared" si="69"/>
        <v>#REF!</v>
      </c>
      <c r="V277" s="5" t="e">
        <f t="shared" si="65"/>
        <v>#REF!</v>
      </c>
      <c r="W277" s="5" t="e">
        <f t="shared" si="57"/>
        <v>#REF!</v>
      </c>
    </row>
    <row r="278" spans="6:23" x14ac:dyDescent="0.25">
      <c r="F278" s="2">
        <v>268</v>
      </c>
      <c r="G278" s="14" t="e">
        <f t="shared" si="66"/>
        <v>#REF!</v>
      </c>
      <c r="H278" s="14" t="e">
        <f t="shared" si="58"/>
        <v>#REF!</v>
      </c>
      <c r="I278" s="9" t="e">
        <f t="shared" si="67"/>
        <v>#REF!</v>
      </c>
      <c r="J278" s="9" t="e">
        <f t="shared" si="59"/>
        <v>#REF!</v>
      </c>
      <c r="K278" s="14" t="e">
        <f t="shared" si="60"/>
        <v>#REF!</v>
      </c>
      <c r="L278" s="9" t="e">
        <f>VLOOKUP(YEAR(G278),Справочники!$C$3:$I$33,7,FALSE)</f>
        <v>#REF!</v>
      </c>
      <c r="M278" s="5" t="e">
        <f>VLOOKUP(YEAR(G278),Справочники!$C$3:$F$33,4,FALSE)</f>
        <v>#REF!</v>
      </c>
      <c r="N278" s="5" t="e">
        <f t="shared" si="61"/>
        <v>#REF!</v>
      </c>
      <c r="O278" s="5" t="e">
        <f t="shared" si="70"/>
        <v>#REF!</v>
      </c>
      <c r="P278" s="5" t="e">
        <f t="shared" si="70"/>
        <v>#REF!</v>
      </c>
      <c r="Q278" s="5" t="e">
        <f t="shared" si="68"/>
        <v>#REF!</v>
      </c>
      <c r="R278" s="5" t="e">
        <f t="shared" si="62"/>
        <v>#REF!</v>
      </c>
      <c r="S278" s="5" t="e">
        <f t="shared" si="63"/>
        <v>#REF!</v>
      </c>
      <c r="T278" s="5" t="e">
        <f t="shared" si="64"/>
        <v>#REF!</v>
      </c>
      <c r="U278" s="5" t="e">
        <f t="shared" si="69"/>
        <v>#REF!</v>
      </c>
      <c r="V278" s="5" t="e">
        <f t="shared" si="65"/>
        <v>#REF!</v>
      </c>
      <c r="W278" s="5" t="e">
        <f t="shared" si="57"/>
        <v>#REF!</v>
      </c>
    </row>
    <row r="279" spans="6:23" x14ac:dyDescent="0.25">
      <c r="F279" s="2">
        <v>269</v>
      </c>
      <c r="G279" s="14" t="e">
        <f t="shared" si="66"/>
        <v>#REF!</v>
      </c>
      <c r="H279" s="14" t="e">
        <f t="shared" si="58"/>
        <v>#REF!</v>
      </c>
      <c r="I279" s="9" t="e">
        <f t="shared" si="67"/>
        <v>#REF!</v>
      </c>
      <c r="J279" s="9" t="e">
        <f t="shared" si="59"/>
        <v>#REF!</v>
      </c>
      <c r="K279" s="14" t="e">
        <f t="shared" si="60"/>
        <v>#REF!</v>
      </c>
      <c r="L279" s="9" t="e">
        <f>VLOOKUP(YEAR(G279),Справочники!$C$3:$I$33,7,FALSE)</f>
        <v>#REF!</v>
      </c>
      <c r="M279" s="5" t="e">
        <f>VLOOKUP(YEAR(G279),Справочники!$C$3:$F$33,4,FALSE)</f>
        <v>#REF!</v>
      </c>
      <c r="N279" s="5" t="e">
        <f t="shared" si="61"/>
        <v>#REF!</v>
      </c>
      <c r="O279" s="5" t="e">
        <f t="shared" si="70"/>
        <v>#REF!</v>
      </c>
      <c r="P279" s="5" t="e">
        <f t="shared" si="70"/>
        <v>#REF!</v>
      </c>
      <c r="Q279" s="5" t="e">
        <f t="shared" si="68"/>
        <v>#REF!</v>
      </c>
      <c r="R279" s="5" t="e">
        <f t="shared" si="62"/>
        <v>#REF!</v>
      </c>
      <c r="S279" s="5" t="e">
        <f t="shared" si="63"/>
        <v>#REF!</v>
      </c>
      <c r="T279" s="5" t="e">
        <f t="shared" si="64"/>
        <v>#REF!</v>
      </c>
      <c r="U279" s="5" t="e">
        <f t="shared" si="69"/>
        <v>#REF!</v>
      </c>
      <c r="V279" s="5" t="e">
        <f t="shared" si="65"/>
        <v>#REF!</v>
      </c>
      <c r="W279" s="5" t="e">
        <f t="shared" si="57"/>
        <v>#REF!</v>
      </c>
    </row>
    <row r="280" spans="6:23" x14ac:dyDescent="0.25">
      <c r="F280" s="2">
        <v>270</v>
      </c>
      <c r="G280" s="14" t="e">
        <f t="shared" si="66"/>
        <v>#REF!</v>
      </c>
      <c r="H280" s="14" t="e">
        <f t="shared" si="58"/>
        <v>#REF!</v>
      </c>
      <c r="I280" s="9" t="e">
        <f t="shared" si="67"/>
        <v>#REF!</v>
      </c>
      <c r="J280" s="9" t="e">
        <f t="shared" si="59"/>
        <v>#REF!</v>
      </c>
      <c r="K280" s="14" t="e">
        <f t="shared" si="60"/>
        <v>#REF!</v>
      </c>
      <c r="L280" s="9" t="e">
        <f>VLOOKUP(YEAR(G280),Справочники!$C$3:$I$33,7,FALSE)</f>
        <v>#REF!</v>
      </c>
      <c r="M280" s="5" t="e">
        <f>VLOOKUP(YEAR(G280),Справочники!$C$3:$F$33,4,FALSE)</f>
        <v>#REF!</v>
      </c>
      <c r="N280" s="5" t="e">
        <f t="shared" si="61"/>
        <v>#REF!</v>
      </c>
      <c r="O280" s="5" t="e">
        <f t="shared" si="70"/>
        <v>#REF!</v>
      </c>
      <c r="P280" s="5" t="e">
        <f t="shared" si="70"/>
        <v>#REF!</v>
      </c>
      <c r="Q280" s="5" t="e">
        <f t="shared" si="68"/>
        <v>#REF!</v>
      </c>
      <c r="R280" s="5" t="e">
        <f t="shared" si="62"/>
        <v>#REF!</v>
      </c>
      <c r="S280" s="5" t="e">
        <f t="shared" si="63"/>
        <v>#REF!</v>
      </c>
      <c r="T280" s="5" t="e">
        <f t="shared" si="64"/>
        <v>#REF!</v>
      </c>
      <c r="U280" s="5" t="e">
        <f t="shared" si="69"/>
        <v>#REF!</v>
      </c>
      <c r="V280" s="5" t="e">
        <f t="shared" si="65"/>
        <v>#REF!</v>
      </c>
      <c r="W280" s="5" t="e">
        <f t="shared" si="57"/>
        <v>#REF!</v>
      </c>
    </row>
    <row r="281" spans="6:23" x14ac:dyDescent="0.25">
      <c r="F281" s="2">
        <v>271</v>
      </c>
      <c r="G281" s="14" t="e">
        <f t="shared" si="66"/>
        <v>#REF!</v>
      </c>
      <c r="H281" s="14" t="e">
        <f t="shared" si="58"/>
        <v>#REF!</v>
      </c>
      <c r="I281" s="9" t="e">
        <f t="shared" si="67"/>
        <v>#REF!</v>
      </c>
      <c r="J281" s="9" t="e">
        <f t="shared" si="59"/>
        <v>#REF!</v>
      </c>
      <c r="K281" s="14" t="e">
        <f t="shared" si="60"/>
        <v>#REF!</v>
      </c>
      <c r="L281" s="9" t="e">
        <f>VLOOKUP(YEAR(G281),Справочники!$C$3:$I$33,7,FALSE)</f>
        <v>#REF!</v>
      </c>
      <c r="M281" s="5" t="e">
        <f>VLOOKUP(YEAR(G281),Справочники!$C$3:$F$33,4,FALSE)</f>
        <v>#REF!</v>
      </c>
      <c r="N281" s="5" t="e">
        <f t="shared" si="61"/>
        <v>#REF!</v>
      </c>
      <c r="O281" s="5" t="e">
        <f t="shared" si="70"/>
        <v>#REF!</v>
      </c>
      <c r="P281" s="5" t="e">
        <f t="shared" si="70"/>
        <v>#REF!</v>
      </c>
      <c r="Q281" s="5" t="e">
        <f t="shared" si="68"/>
        <v>#REF!</v>
      </c>
      <c r="R281" s="5" t="e">
        <f t="shared" si="62"/>
        <v>#REF!</v>
      </c>
      <c r="S281" s="5" t="e">
        <f t="shared" si="63"/>
        <v>#REF!</v>
      </c>
      <c r="T281" s="5" t="e">
        <f t="shared" si="64"/>
        <v>#REF!</v>
      </c>
      <c r="U281" s="5" t="e">
        <f t="shared" si="69"/>
        <v>#REF!</v>
      </c>
      <c r="V281" s="5" t="e">
        <f t="shared" si="65"/>
        <v>#REF!</v>
      </c>
      <c r="W281" s="5" t="e">
        <f t="shared" si="57"/>
        <v>#REF!</v>
      </c>
    </row>
    <row r="282" spans="6:23" x14ac:dyDescent="0.25">
      <c r="F282" s="2">
        <v>272</v>
      </c>
      <c r="G282" s="14" t="e">
        <f t="shared" si="66"/>
        <v>#REF!</v>
      </c>
      <c r="H282" s="14" t="e">
        <f t="shared" si="58"/>
        <v>#REF!</v>
      </c>
      <c r="I282" s="9" t="e">
        <f t="shared" si="67"/>
        <v>#REF!</v>
      </c>
      <c r="J282" s="9" t="e">
        <f t="shared" si="59"/>
        <v>#REF!</v>
      </c>
      <c r="K282" s="14" t="e">
        <f t="shared" si="60"/>
        <v>#REF!</v>
      </c>
      <c r="L282" s="9" t="e">
        <f>VLOOKUP(YEAR(G282),Справочники!$C$3:$I$33,7,FALSE)</f>
        <v>#REF!</v>
      </c>
      <c r="M282" s="5" t="e">
        <f>VLOOKUP(YEAR(G282),Справочники!$C$3:$F$33,4,FALSE)</f>
        <v>#REF!</v>
      </c>
      <c r="N282" s="5" t="e">
        <f t="shared" si="61"/>
        <v>#REF!</v>
      </c>
      <c r="O282" s="5" t="e">
        <f t="shared" si="70"/>
        <v>#REF!</v>
      </c>
      <c r="P282" s="5" t="e">
        <f t="shared" si="70"/>
        <v>#REF!</v>
      </c>
      <c r="Q282" s="5" t="e">
        <f t="shared" si="68"/>
        <v>#REF!</v>
      </c>
      <c r="R282" s="5" t="e">
        <f t="shared" si="62"/>
        <v>#REF!</v>
      </c>
      <c r="S282" s="5" t="e">
        <f t="shared" si="63"/>
        <v>#REF!</v>
      </c>
      <c r="T282" s="5" t="e">
        <f t="shared" si="64"/>
        <v>#REF!</v>
      </c>
      <c r="U282" s="5" t="e">
        <f t="shared" si="69"/>
        <v>#REF!</v>
      </c>
      <c r="V282" s="5" t="e">
        <f t="shared" si="65"/>
        <v>#REF!</v>
      </c>
      <c r="W282" s="5" t="e">
        <f t="shared" si="57"/>
        <v>#REF!</v>
      </c>
    </row>
    <row r="283" spans="6:23" x14ac:dyDescent="0.25">
      <c r="F283" s="2">
        <v>273</v>
      </c>
      <c r="G283" s="14" t="e">
        <f t="shared" si="66"/>
        <v>#REF!</v>
      </c>
      <c r="H283" s="14" t="e">
        <f t="shared" si="58"/>
        <v>#REF!</v>
      </c>
      <c r="I283" s="9" t="e">
        <f t="shared" si="67"/>
        <v>#REF!</v>
      </c>
      <c r="J283" s="9" t="e">
        <f t="shared" si="59"/>
        <v>#REF!</v>
      </c>
      <c r="K283" s="14" t="e">
        <f t="shared" si="60"/>
        <v>#REF!</v>
      </c>
      <c r="L283" s="9" t="e">
        <f>VLOOKUP(YEAR(G283),Справочники!$C$3:$I$33,7,FALSE)</f>
        <v>#REF!</v>
      </c>
      <c r="M283" s="5" t="e">
        <f>VLOOKUP(YEAR(G283),Справочники!$C$3:$F$33,4,FALSE)</f>
        <v>#REF!</v>
      </c>
      <c r="N283" s="5" t="e">
        <f t="shared" si="61"/>
        <v>#REF!</v>
      </c>
      <c r="O283" s="5" t="e">
        <f t="shared" si="70"/>
        <v>#REF!</v>
      </c>
      <c r="P283" s="5" t="e">
        <f t="shared" si="70"/>
        <v>#REF!</v>
      </c>
      <c r="Q283" s="5" t="e">
        <f t="shared" si="68"/>
        <v>#REF!</v>
      </c>
      <c r="R283" s="5" t="e">
        <f t="shared" si="62"/>
        <v>#REF!</v>
      </c>
      <c r="S283" s="5" t="e">
        <f t="shared" si="63"/>
        <v>#REF!</v>
      </c>
      <c r="T283" s="5" t="e">
        <f t="shared" si="64"/>
        <v>#REF!</v>
      </c>
      <c r="U283" s="5" t="e">
        <f t="shared" si="69"/>
        <v>#REF!</v>
      </c>
      <c r="V283" s="5" t="e">
        <f t="shared" si="65"/>
        <v>#REF!</v>
      </c>
      <c r="W283" s="5" t="e">
        <f t="shared" si="57"/>
        <v>#REF!</v>
      </c>
    </row>
    <row r="284" spans="6:23" x14ac:dyDescent="0.25">
      <c r="F284" s="2">
        <v>274</v>
      </c>
      <c r="G284" s="14" t="e">
        <f t="shared" si="66"/>
        <v>#REF!</v>
      </c>
      <c r="H284" s="14" t="e">
        <f t="shared" si="58"/>
        <v>#REF!</v>
      </c>
      <c r="I284" s="9" t="e">
        <f t="shared" si="67"/>
        <v>#REF!</v>
      </c>
      <c r="J284" s="9" t="e">
        <f t="shared" si="59"/>
        <v>#REF!</v>
      </c>
      <c r="K284" s="14" t="e">
        <f t="shared" si="60"/>
        <v>#REF!</v>
      </c>
      <c r="L284" s="9" t="e">
        <f>VLOOKUP(YEAR(G284),Справочники!$C$3:$I$33,7,FALSE)</f>
        <v>#REF!</v>
      </c>
      <c r="M284" s="5" t="e">
        <f>VLOOKUP(YEAR(G284),Справочники!$C$3:$F$33,4,FALSE)</f>
        <v>#REF!</v>
      </c>
      <c r="N284" s="5" t="e">
        <f t="shared" si="61"/>
        <v>#REF!</v>
      </c>
      <c r="O284" s="5" t="e">
        <f t="shared" si="70"/>
        <v>#REF!</v>
      </c>
      <c r="P284" s="5" t="e">
        <f t="shared" si="70"/>
        <v>#REF!</v>
      </c>
      <c r="Q284" s="5" t="e">
        <f t="shared" si="68"/>
        <v>#REF!</v>
      </c>
      <c r="R284" s="5" t="e">
        <f t="shared" si="62"/>
        <v>#REF!</v>
      </c>
      <c r="S284" s="5" t="e">
        <f t="shared" si="63"/>
        <v>#REF!</v>
      </c>
      <c r="T284" s="5" t="e">
        <f t="shared" si="64"/>
        <v>#REF!</v>
      </c>
      <c r="U284" s="5" t="e">
        <f t="shared" si="69"/>
        <v>#REF!</v>
      </c>
      <c r="V284" s="5" t="e">
        <f t="shared" si="65"/>
        <v>#REF!</v>
      </c>
      <c r="W284" s="5" t="e">
        <f t="shared" si="57"/>
        <v>#REF!</v>
      </c>
    </row>
    <row r="285" spans="6:23" x14ac:dyDescent="0.25">
      <c r="F285" s="2">
        <v>275</v>
      </c>
      <c r="G285" s="14" t="e">
        <f t="shared" si="66"/>
        <v>#REF!</v>
      </c>
      <c r="H285" s="14" t="e">
        <f t="shared" si="58"/>
        <v>#REF!</v>
      </c>
      <c r="I285" s="9" t="e">
        <f t="shared" si="67"/>
        <v>#REF!</v>
      </c>
      <c r="J285" s="9" t="e">
        <f t="shared" si="59"/>
        <v>#REF!</v>
      </c>
      <c r="K285" s="14" t="e">
        <f t="shared" si="60"/>
        <v>#REF!</v>
      </c>
      <c r="L285" s="9" t="e">
        <f>VLOOKUP(YEAR(G285),Справочники!$C$3:$I$33,7,FALSE)</f>
        <v>#REF!</v>
      </c>
      <c r="M285" s="5" t="e">
        <f>VLOOKUP(YEAR(G285),Справочники!$C$3:$F$33,4,FALSE)</f>
        <v>#REF!</v>
      </c>
      <c r="N285" s="5" t="e">
        <f t="shared" si="61"/>
        <v>#REF!</v>
      </c>
      <c r="O285" s="5" t="e">
        <f t="shared" si="70"/>
        <v>#REF!</v>
      </c>
      <c r="P285" s="5" t="e">
        <f t="shared" si="70"/>
        <v>#REF!</v>
      </c>
      <c r="Q285" s="5" t="e">
        <f t="shared" si="68"/>
        <v>#REF!</v>
      </c>
      <c r="R285" s="5" t="e">
        <f t="shared" si="62"/>
        <v>#REF!</v>
      </c>
      <c r="S285" s="5" t="e">
        <f t="shared" si="63"/>
        <v>#REF!</v>
      </c>
      <c r="T285" s="5" t="e">
        <f t="shared" si="64"/>
        <v>#REF!</v>
      </c>
      <c r="U285" s="5" t="e">
        <f t="shared" si="69"/>
        <v>#REF!</v>
      </c>
      <c r="V285" s="5" t="e">
        <f t="shared" si="65"/>
        <v>#REF!</v>
      </c>
      <c r="W285" s="5" t="e">
        <f t="shared" si="57"/>
        <v>#REF!</v>
      </c>
    </row>
    <row r="286" spans="6:23" x14ac:dyDescent="0.25">
      <c r="F286" s="2">
        <v>276</v>
      </c>
      <c r="G286" s="14" t="e">
        <f t="shared" si="66"/>
        <v>#REF!</v>
      </c>
      <c r="H286" s="14" t="e">
        <f t="shared" si="58"/>
        <v>#REF!</v>
      </c>
      <c r="I286" s="9" t="e">
        <f t="shared" si="67"/>
        <v>#REF!</v>
      </c>
      <c r="J286" s="9" t="e">
        <f t="shared" si="59"/>
        <v>#REF!</v>
      </c>
      <c r="K286" s="14" t="e">
        <f t="shared" si="60"/>
        <v>#REF!</v>
      </c>
      <c r="L286" s="9" t="e">
        <f>VLOOKUP(YEAR(G286),Справочники!$C$3:$I$33,7,FALSE)</f>
        <v>#REF!</v>
      </c>
      <c r="M286" s="5" t="e">
        <f>VLOOKUP(YEAR(G286),Справочники!$C$3:$F$33,4,FALSE)</f>
        <v>#REF!</v>
      </c>
      <c r="N286" s="5" t="e">
        <f t="shared" si="61"/>
        <v>#REF!</v>
      </c>
      <c r="O286" s="5" t="e">
        <f t="shared" si="70"/>
        <v>#REF!</v>
      </c>
      <c r="P286" s="5" t="e">
        <f t="shared" si="70"/>
        <v>#REF!</v>
      </c>
      <c r="Q286" s="5" t="e">
        <f t="shared" si="68"/>
        <v>#REF!</v>
      </c>
      <c r="R286" s="5" t="e">
        <f t="shared" si="62"/>
        <v>#REF!</v>
      </c>
      <c r="S286" s="5" t="e">
        <f t="shared" si="63"/>
        <v>#REF!</v>
      </c>
      <c r="T286" s="5" t="e">
        <f t="shared" si="64"/>
        <v>#REF!</v>
      </c>
      <c r="U286" s="5" t="e">
        <f t="shared" si="69"/>
        <v>#REF!</v>
      </c>
      <c r="V286" s="5" t="e">
        <f t="shared" si="65"/>
        <v>#REF!</v>
      </c>
      <c r="W286" s="5" t="e">
        <f t="shared" si="57"/>
        <v>#REF!</v>
      </c>
    </row>
    <row r="287" spans="6:23" x14ac:dyDescent="0.25">
      <c r="F287" s="2">
        <v>277</v>
      </c>
      <c r="G287" s="14" t="e">
        <f t="shared" si="66"/>
        <v>#REF!</v>
      </c>
      <c r="H287" s="14" t="e">
        <f t="shared" si="58"/>
        <v>#REF!</v>
      </c>
      <c r="I287" s="9" t="e">
        <f t="shared" si="67"/>
        <v>#REF!</v>
      </c>
      <c r="J287" s="9" t="e">
        <f t="shared" si="59"/>
        <v>#REF!</v>
      </c>
      <c r="K287" s="14" t="e">
        <f t="shared" si="60"/>
        <v>#REF!</v>
      </c>
      <c r="L287" s="9" t="e">
        <f>VLOOKUP(YEAR(G287),Справочники!$C$3:$I$33,7,FALSE)</f>
        <v>#REF!</v>
      </c>
      <c r="M287" s="5" t="e">
        <f>VLOOKUP(YEAR(G287),Справочники!$C$3:$F$33,4,FALSE)</f>
        <v>#REF!</v>
      </c>
      <c r="N287" s="5" t="e">
        <f t="shared" si="61"/>
        <v>#REF!</v>
      </c>
      <c r="O287" s="5" t="e">
        <f t="shared" si="70"/>
        <v>#REF!</v>
      </c>
      <c r="P287" s="5" t="e">
        <f t="shared" si="70"/>
        <v>#REF!</v>
      </c>
      <c r="Q287" s="5" t="e">
        <f t="shared" si="68"/>
        <v>#REF!</v>
      </c>
      <c r="R287" s="5" t="e">
        <f t="shared" si="62"/>
        <v>#REF!</v>
      </c>
      <c r="S287" s="5" t="e">
        <f t="shared" si="63"/>
        <v>#REF!</v>
      </c>
      <c r="T287" s="5" t="e">
        <f t="shared" si="64"/>
        <v>#REF!</v>
      </c>
      <c r="U287" s="5" t="e">
        <f t="shared" si="69"/>
        <v>#REF!</v>
      </c>
      <c r="V287" s="5" t="e">
        <f t="shared" si="65"/>
        <v>#REF!</v>
      </c>
      <c r="W287" s="5" t="e">
        <f t="shared" si="57"/>
        <v>#REF!</v>
      </c>
    </row>
    <row r="288" spans="6:23" x14ac:dyDescent="0.25">
      <c r="F288" s="2">
        <v>278</v>
      </c>
      <c r="G288" s="14" t="e">
        <f t="shared" si="66"/>
        <v>#REF!</v>
      </c>
      <c r="H288" s="14" t="e">
        <f t="shared" si="58"/>
        <v>#REF!</v>
      </c>
      <c r="I288" s="9" t="e">
        <f t="shared" si="67"/>
        <v>#REF!</v>
      </c>
      <c r="J288" s="9" t="e">
        <f t="shared" si="59"/>
        <v>#REF!</v>
      </c>
      <c r="K288" s="14" t="e">
        <f t="shared" si="60"/>
        <v>#REF!</v>
      </c>
      <c r="L288" s="9" t="e">
        <f>VLOOKUP(YEAR(G288),Справочники!$C$3:$I$33,7,FALSE)</f>
        <v>#REF!</v>
      </c>
      <c r="M288" s="5" t="e">
        <f>VLOOKUP(YEAR(G288),Справочники!$C$3:$F$33,4,FALSE)</f>
        <v>#REF!</v>
      </c>
      <c r="N288" s="5" t="e">
        <f t="shared" si="61"/>
        <v>#REF!</v>
      </c>
      <c r="O288" s="5" t="e">
        <f t="shared" si="70"/>
        <v>#REF!</v>
      </c>
      <c r="P288" s="5" t="e">
        <f t="shared" si="70"/>
        <v>#REF!</v>
      </c>
      <c r="Q288" s="5" t="e">
        <f t="shared" si="68"/>
        <v>#REF!</v>
      </c>
      <c r="R288" s="5" t="e">
        <f t="shared" si="62"/>
        <v>#REF!</v>
      </c>
      <c r="S288" s="5" t="e">
        <f t="shared" si="63"/>
        <v>#REF!</v>
      </c>
      <c r="T288" s="5" t="e">
        <f t="shared" si="64"/>
        <v>#REF!</v>
      </c>
      <c r="U288" s="5" t="e">
        <f t="shared" si="69"/>
        <v>#REF!</v>
      </c>
      <c r="V288" s="5" t="e">
        <f t="shared" si="65"/>
        <v>#REF!</v>
      </c>
      <c r="W288" s="5" t="e">
        <f t="shared" si="57"/>
        <v>#REF!</v>
      </c>
    </row>
    <row r="289" spans="6:23" x14ac:dyDescent="0.25">
      <c r="F289" s="2">
        <v>279</v>
      </c>
      <c r="G289" s="14" t="e">
        <f t="shared" si="66"/>
        <v>#REF!</v>
      </c>
      <c r="H289" s="14" t="e">
        <f t="shared" si="58"/>
        <v>#REF!</v>
      </c>
      <c r="I289" s="9" t="e">
        <f t="shared" si="67"/>
        <v>#REF!</v>
      </c>
      <c r="J289" s="9" t="e">
        <f t="shared" si="59"/>
        <v>#REF!</v>
      </c>
      <c r="K289" s="14" t="e">
        <f t="shared" si="60"/>
        <v>#REF!</v>
      </c>
      <c r="L289" s="9" t="e">
        <f>VLOOKUP(YEAR(G289),Справочники!$C$3:$I$33,7,FALSE)</f>
        <v>#REF!</v>
      </c>
      <c r="M289" s="5" t="e">
        <f>VLOOKUP(YEAR(G289),Справочники!$C$3:$F$33,4,FALSE)</f>
        <v>#REF!</v>
      </c>
      <c r="N289" s="5" t="e">
        <f t="shared" si="61"/>
        <v>#REF!</v>
      </c>
      <c r="O289" s="5" t="e">
        <f t="shared" si="70"/>
        <v>#REF!</v>
      </c>
      <c r="P289" s="5" t="e">
        <f t="shared" si="70"/>
        <v>#REF!</v>
      </c>
      <c r="Q289" s="5" t="e">
        <f t="shared" si="68"/>
        <v>#REF!</v>
      </c>
      <c r="R289" s="5" t="e">
        <f t="shared" si="62"/>
        <v>#REF!</v>
      </c>
      <c r="S289" s="5" t="e">
        <f t="shared" si="63"/>
        <v>#REF!</v>
      </c>
      <c r="T289" s="5" t="e">
        <f t="shared" si="64"/>
        <v>#REF!</v>
      </c>
      <c r="U289" s="5" t="e">
        <f t="shared" si="69"/>
        <v>#REF!</v>
      </c>
      <c r="V289" s="5" t="e">
        <f t="shared" si="65"/>
        <v>#REF!</v>
      </c>
      <c r="W289" s="5" t="e">
        <f t="shared" si="57"/>
        <v>#REF!</v>
      </c>
    </row>
    <row r="290" spans="6:23" x14ac:dyDescent="0.25">
      <c r="F290" s="2">
        <v>280</v>
      </c>
      <c r="G290" s="14" t="e">
        <f t="shared" si="66"/>
        <v>#REF!</v>
      </c>
      <c r="H290" s="14" t="e">
        <f t="shared" si="58"/>
        <v>#REF!</v>
      </c>
      <c r="I290" s="9" t="e">
        <f t="shared" si="67"/>
        <v>#REF!</v>
      </c>
      <c r="J290" s="9" t="e">
        <f t="shared" si="59"/>
        <v>#REF!</v>
      </c>
      <c r="K290" s="14" t="e">
        <f t="shared" si="60"/>
        <v>#REF!</v>
      </c>
      <c r="L290" s="9" t="e">
        <f>VLOOKUP(YEAR(G290),Справочники!$C$3:$I$33,7,FALSE)</f>
        <v>#REF!</v>
      </c>
      <c r="M290" s="5" t="e">
        <f>VLOOKUP(YEAR(G290),Справочники!$C$3:$F$33,4,FALSE)</f>
        <v>#REF!</v>
      </c>
      <c r="N290" s="5" t="e">
        <f t="shared" si="61"/>
        <v>#REF!</v>
      </c>
      <c r="O290" s="5" t="e">
        <f t="shared" si="70"/>
        <v>#REF!</v>
      </c>
      <c r="P290" s="5" t="e">
        <f t="shared" si="70"/>
        <v>#REF!</v>
      </c>
      <c r="Q290" s="5" t="e">
        <f t="shared" si="68"/>
        <v>#REF!</v>
      </c>
      <c r="R290" s="5" t="e">
        <f t="shared" si="62"/>
        <v>#REF!</v>
      </c>
      <c r="S290" s="5" t="e">
        <f t="shared" si="63"/>
        <v>#REF!</v>
      </c>
      <c r="T290" s="5" t="e">
        <f t="shared" si="64"/>
        <v>#REF!</v>
      </c>
      <c r="U290" s="5" t="e">
        <f t="shared" si="69"/>
        <v>#REF!</v>
      </c>
      <c r="V290" s="5" t="e">
        <f t="shared" si="65"/>
        <v>#REF!</v>
      </c>
      <c r="W290" s="5" t="e">
        <f t="shared" si="57"/>
        <v>#REF!</v>
      </c>
    </row>
    <row r="291" spans="6:23" x14ac:dyDescent="0.25">
      <c r="F291" s="2">
        <v>281</v>
      </c>
      <c r="G291" s="14" t="e">
        <f t="shared" si="66"/>
        <v>#REF!</v>
      </c>
      <c r="H291" s="14" t="e">
        <f t="shared" si="58"/>
        <v>#REF!</v>
      </c>
      <c r="I291" s="9" t="e">
        <f t="shared" si="67"/>
        <v>#REF!</v>
      </c>
      <c r="J291" s="9" t="e">
        <f t="shared" si="59"/>
        <v>#REF!</v>
      </c>
      <c r="K291" s="14" t="e">
        <f t="shared" si="60"/>
        <v>#REF!</v>
      </c>
      <c r="L291" s="9" t="e">
        <f>VLOOKUP(YEAR(G291),Справочники!$C$3:$I$33,7,FALSE)</f>
        <v>#REF!</v>
      </c>
      <c r="M291" s="5" t="e">
        <f>VLOOKUP(YEAR(G291),Справочники!$C$3:$F$33,4,FALSE)</f>
        <v>#REF!</v>
      </c>
      <c r="N291" s="5" t="e">
        <f t="shared" si="61"/>
        <v>#REF!</v>
      </c>
      <c r="O291" s="5" t="e">
        <f t="shared" si="70"/>
        <v>#REF!</v>
      </c>
      <c r="P291" s="5" t="e">
        <f t="shared" si="70"/>
        <v>#REF!</v>
      </c>
      <c r="Q291" s="5" t="e">
        <f t="shared" si="68"/>
        <v>#REF!</v>
      </c>
      <c r="R291" s="5" t="e">
        <f t="shared" si="62"/>
        <v>#REF!</v>
      </c>
      <c r="S291" s="5" t="e">
        <f t="shared" si="63"/>
        <v>#REF!</v>
      </c>
      <c r="T291" s="5" t="e">
        <f t="shared" si="64"/>
        <v>#REF!</v>
      </c>
      <c r="U291" s="5" t="e">
        <f t="shared" si="69"/>
        <v>#REF!</v>
      </c>
      <c r="V291" s="5" t="e">
        <f t="shared" si="65"/>
        <v>#REF!</v>
      </c>
      <c r="W291" s="5" t="e">
        <f t="shared" si="57"/>
        <v>#REF!</v>
      </c>
    </row>
    <row r="292" spans="6:23" x14ac:dyDescent="0.25">
      <c r="F292" s="2">
        <v>282</v>
      </c>
      <c r="G292" s="14" t="e">
        <f t="shared" si="66"/>
        <v>#REF!</v>
      </c>
      <c r="H292" s="14" t="e">
        <f t="shared" si="58"/>
        <v>#REF!</v>
      </c>
      <c r="I292" s="9" t="e">
        <f t="shared" si="67"/>
        <v>#REF!</v>
      </c>
      <c r="J292" s="9" t="e">
        <f t="shared" si="59"/>
        <v>#REF!</v>
      </c>
      <c r="K292" s="14" t="e">
        <f t="shared" si="60"/>
        <v>#REF!</v>
      </c>
      <c r="L292" s="9" t="e">
        <f>VLOOKUP(YEAR(G292),Справочники!$C$3:$I$33,7,FALSE)</f>
        <v>#REF!</v>
      </c>
      <c r="M292" s="5" t="e">
        <f>VLOOKUP(YEAR(G292),Справочники!$C$3:$F$33,4,FALSE)</f>
        <v>#REF!</v>
      </c>
      <c r="N292" s="5" t="e">
        <f t="shared" si="61"/>
        <v>#REF!</v>
      </c>
      <c r="O292" s="5" t="e">
        <f t="shared" si="70"/>
        <v>#REF!</v>
      </c>
      <c r="P292" s="5" t="e">
        <f t="shared" si="70"/>
        <v>#REF!</v>
      </c>
      <c r="Q292" s="5" t="e">
        <f t="shared" si="68"/>
        <v>#REF!</v>
      </c>
      <c r="R292" s="5" t="e">
        <f t="shared" si="62"/>
        <v>#REF!</v>
      </c>
      <c r="S292" s="5" t="e">
        <f t="shared" si="63"/>
        <v>#REF!</v>
      </c>
      <c r="T292" s="5" t="e">
        <f t="shared" si="64"/>
        <v>#REF!</v>
      </c>
      <c r="U292" s="5" t="e">
        <f t="shared" si="69"/>
        <v>#REF!</v>
      </c>
      <c r="V292" s="5" t="e">
        <f t="shared" si="65"/>
        <v>#REF!</v>
      </c>
      <c r="W292" s="5" t="e">
        <f t="shared" si="57"/>
        <v>#REF!</v>
      </c>
    </row>
    <row r="293" spans="6:23" x14ac:dyDescent="0.25">
      <c r="F293" s="2">
        <v>283</v>
      </c>
      <c r="G293" s="14" t="e">
        <f t="shared" si="66"/>
        <v>#REF!</v>
      </c>
      <c r="H293" s="14" t="e">
        <f t="shared" si="58"/>
        <v>#REF!</v>
      </c>
      <c r="I293" s="9" t="e">
        <f t="shared" si="67"/>
        <v>#REF!</v>
      </c>
      <c r="J293" s="9" t="e">
        <f t="shared" si="59"/>
        <v>#REF!</v>
      </c>
      <c r="K293" s="14" t="e">
        <f t="shared" si="60"/>
        <v>#REF!</v>
      </c>
      <c r="L293" s="9" t="e">
        <f>VLOOKUP(YEAR(G293),Справочники!$C$3:$I$33,7,FALSE)</f>
        <v>#REF!</v>
      </c>
      <c r="M293" s="5" t="e">
        <f>VLOOKUP(YEAR(G293),Справочники!$C$3:$F$33,4,FALSE)</f>
        <v>#REF!</v>
      </c>
      <c r="N293" s="5" t="e">
        <f t="shared" si="61"/>
        <v>#REF!</v>
      </c>
      <c r="O293" s="5" t="e">
        <f t="shared" si="70"/>
        <v>#REF!</v>
      </c>
      <c r="P293" s="5" t="e">
        <f t="shared" si="70"/>
        <v>#REF!</v>
      </c>
      <c r="Q293" s="5" t="e">
        <f t="shared" si="68"/>
        <v>#REF!</v>
      </c>
      <c r="R293" s="5" t="e">
        <f t="shared" si="62"/>
        <v>#REF!</v>
      </c>
      <c r="S293" s="5" t="e">
        <f t="shared" si="63"/>
        <v>#REF!</v>
      </c>
      <c r="T293" s="5" t="e">
        <f t="shared" si="64"/>
        <v>#REF!</v>
      </c>
      <c r="U293" s="5" t="e">
        <f t="shared" si="69"/>
        <v>#REF!</v>
      </c>
      <c r="V293" s="5" t="e">
        <f t="shared" si="65"/>
        <v>#REF!</v>
      </c>
      <c r="W293" s="5" t="e">
        <f t="shared" si="57"/>
        <v>#REF!</v>
      </c>
    </row>
    <row r="294" spans="6:23" x14ac:dyDescent="0.25">
      <c r="F294" s="2">
        <v>284</v>
      </c>
      <c r="G294" s="14" t="e">
        <f t="shared" si="66"/>
        <v>#REF!</v>
      </c>
      <c r="H294" s="14" t="e">
        <f t="shared" si="58"/>
        <v>#REF!</v>
      </c>
      <c r="I294" s="9" t="e">
        <f t="shared" si="67"/>
        <v>#REF!</v>
      </c>
      <c r="J294" s="9" t="e">
        <f t="shared" si="59"/>
        <v>#REF!</v>
      </c>
      <c r="K294" s="14" t="e">
        <f t="shared" si="60"/>
        <v>#REF!</v>
      </c>
      <c r="L294" s="9" t="e">
        <f>VLOOKUP(YEAR(G294),Справочники!$C$3:$I$33,7,FALSE)</f>
        <v>#REF!</v>
      </c>
      <c r="M294" s="5" t="e">
        <f>VLOOKUP(YEAR(G294),Справочники!$C$3:$F$33,4,FALSE)</f>
        <v>#REF!</v>
      </c>
      <c r="N294" s="5" t="e">
        <f t="shared" si="61"/>
        <v>#REF!</v>
      </c>
      <c r="O294" s="5" t="e">
        <f t="shared" si="70"/>
        <v>#REF!</v>
      </c>
      <c r="P294" s="5" t="e">
        <f t="shared" si="70"/>
        <v>#REF!</v>
      </c>
      <c r="Q294" s="5" t="e">
        <f t="shared" si="68"/>
        <v>#REF!</v>
      </c>
      <c r="R294" s="5" t="e">
        <f t="shared" si="62"/>
        <v>#REF!</v>
      </c>
      <c r="S294" s="5" t="e">
        <f t="shared" si="63"/>
        <v>#REF!</v>
      </c>
      <c r="T294" s="5" t="e">
        <f t="shared" si="64"/>
        <v>#REF!</v>
      </c>
      <c r="U294" s="5" t="e">
        <f t="shared" si="69"/>
        <v>#REF!</v>
      </c>
      <c r="V294" s="5" t="e">
        <f t="shared" si="65"/>
        <v>#REF!</v>
      </c>
      <c r="W294" s="5" t="e">
        <f t="shared" si="57"/>
        <v>#REF!</v>
      </c>
    </row>
    <row r="295" spans="6:23" x14ac:dyDescent="0.25">
      <c r="F295" s="2">
        <v>285</v>
      </c>
      <c r="G295" s="14" t="e">
        <f t="shared" si="66"/>
        <v>#REF!</v>
      </c>
      <c r="H295" s="14" t="e">
        <f t="shared" si="58"/>
        <v>#REF!</v>
      </c>
      <c r="I295" s="9" t="e">
        <f t="shared" si="67"/>
        <v>#REF!</v>
      </c>
      <c r="J295" s="9" t="e">
        <f t="shared" si="59"/>
        <v>#REF!</v>
      </c>
      <c r="K295" s="14" t="e">
        <f t="shared" si="60"/>
        <v>#REF!</v>
      </c>
      <c r="L295" s="9" t="e">
        <f>VLOOKUP(YEAR(G295),Справочники!$C$3:$I$33,7,FALSE)</f>
        <v>#REF!</v>
      </c>
      <c r="M295" s="5" t="e">
        <f>VLOOKUP(YEAR(G295),Справочники!$C$3:$F$33,4,FALSE)</f>
        <v>#REF!</v>
      </c>
      <c r="N295" s="5" t="e">
        <f t="shared" si="61"/>
        <v>#REF!</v>
      </c>
      <c r="O295" s="5" t="e">
        <f t="shared" si="70"/>
        <v>#REF!</v>
      </c>
      <c r="P295" s="5" t="e">
        <f t="shared" si="70"/>
        <v>#REF!</v>
      </c>
      <c r="Q295" s="5" t="e">
        <f t="shared" si="68"/>
        <v>#REF!</v>
      </c>
      <c r="R295" s="5" t="e">
        <f t="shared" si="62"/>
        <v>#REF!</v>
      </c>
      <c r="S295" s="5" t="e">
        <f t="shared" si="63"/>
        <v>#REF!</v>
      </c>
      <c r="T295" s="5" t="e">
        <f t="shared" si="64"/>
        <v>#REF!</v>
      </c>
      <c r="U295" s="5" t="e">
        <f t="shared" si="69"/>
        <v>#REF!</v>
      </c>
      <c r="V295" s="5" t="e">
        <f t="shared" si="65"/>
        <v>#REF!</v>
      </c>
      <c r="W295" s="5" t="e">
        <f t="shared" si="57"/>
        <v>#REF!</v>
      </c>
    </row>
    <row r="296" spans="6:23" x14ac:dyDescent="0.25">
      <c r="F296" s="2">
        <v>286</v>
      </c>
      <c r="G296" s="14" t="e">
        <f t="shared" si="66"/>
        <v>#REF!</v>
      </c>
      <c r="H296" s="14" t="e">
        <f t="shared" si="58"/>
        <v>#REF!</v>
      </c>
      <c r="I296" s="9" t="e">
        <f t="shared" si="67"/>
        <v>#REF!</v>
      </c>
      <c r="J296" s="9" t="e">
        <f t="shared" si="59"/>
        <v>#REF!</v>
      </c>
      <c r="K296" s="14" t="e">
        <f t="shared" si="60"/>
        <v>#REF!</v>
      </c>
      <c r="L296" s="9" t="e">
        <f>VLOOKUP(YEAR(G296),Справочники!$C$3:$I$33,7,FALSE)</f>
        <v>#REF!</v>
      </c>
      <c r="M296" s="5" t="e">
        <f>VLOOKUP(YEAR(G296),Справочники!$C$3:$F$33,4,FALSE)</f>
        <v>#REF!</v>
      </c>
      <c r="N296" s="5" t="e">
        <f t="shared" si="61"/>
        <v>#REF!</v>
      </c>
      <c r="O296" s="5" t="e">
        <f t="shared" si="70"/>
        <v>#REF!</v>
      </c>
      <c r="P296" s="5" t="e">
        <f t="shared" si="70"/>
        <v>#REF!</v>
      </c>
      <c r="Q296" s="5" t="e">
        <f t="shared" si="68"/>
        <v>#REF!</v>
      </c>
      <c r="R296" s="5" t="e">
        <f t="shared" si="62"/>
        <v>#REF!</v>
      </c>
      <c r="S296" s="5" t="e">
        <f t="shared" si="63"/>
        <v>#REF!</v>
      </c>
      <c r="T296" s="5" t="e">
        <f t="shared" si="64"/>
        <v>#REF!</v>
      </c>
      <c r="U296" s="5" t="e">
        <f t="shared" si="69"/>
        <v>#REF!</v>
      </c>
      <c r="V296" s="5" t="e">
        <f t="shared" si="65"/>
        <v>#REF!</v>
      </c>
      <c r="W296" s="5" t="e">
        <f t="shared" si="57"/>
        <v>#REF!</v>
      </c>
    </row>
    <row r="297" spans="6:23" x14ac:dyDescent="0.25">
      <c r="F297" s="2">
        <v>287</v>
      </c>
      <c r="G297" s="14" t="e">
        <f t="shared" si="66"/>
        <v>#REF!</v>
      </c>
      <c r="H297" s="14" t="e">
        <f t="shared" si="58"/>
        <v>#REF!</v>
      </c>
      <c r="I297" s="9" t="e">
        <f t="shared" si="67"/>
        <v>#REF!</v>
      </c>
      <c r="J297" s="9" t="e">
        <f t="shared" si="59"/>
        <v>#REF!</v>
      </c>
      <c r="K297" s="14" t="e">
        <f t="shared" si="60"/>
        <v>#REF!</v>
      </c>
      <c r="L297" s="9" t="e">
        <f>VLOOKUP(YEAR(G297),Справочники!$C$3:$I$33,7,FALSE)</f>
        <v>#REF!</v>
      </c>
      <c r="M297" s="5" t="e">
        <f>VLOOKUP(YEAR(G297),Справочники!$C$3:$F$33,4,FALSE)</f>
        <v>#REF!</v>
      </c>
      <c r="N297" s="5" t="e">
        <f t="shared" si="61"/>
        <v>#REF!</v>
      </c>
      <c r="O297" s="5" t="e">
        <f t="shared" si="70"/>
        <v>#REF!</v>
      </c>
      <c r="P297" s="5" t="e">
        <f t="shared" si="70"/>
        <v>#REF!</v>
      </c>
      <c r="Q297" s="5" t="e">
        <f t="shared" si="68"/>
        <v>#REF!</v>
      </c>
      <c r="R297" s="5" t="e">
        <f t="shared" si="62"/>
        <v>#REF!</v>
      </c>
      <c r="S297" s="5" t="e">
        <f t="shared" si="63"/>
        <v>#REF!</v>
      </c>
      <c r="T297" s="5" t="e">
        <f t="shared" si="64"/>
        <v>#REF!</v>
      </c>
      <c r="U297" s="5" t="e">
        <f t="shared" si="69"/>
        <v>#REF!</v>
      </c>
      <c r="V297" s="5" t="e">
        <f t="shared" si="65"/>
        <v>#REF!</v>
      </c>
      <c r="W297" s="5" t="e">
        <f t="shared" si="57"/>
        <v>#REF!</v>
      </c>
    </row>
    <row r="298" spans="6:23" x14ac:dyDescent="0.25">
      <c r="F298" s="2">
        <v>288</v>
      </c>
      <c r="G298" s="14" t="e">
        <f t="shared" si="66"/>
        <v>#REF!</v>
      </c>
      <c r="H298" s="14" t="e">
        <f t="shared" si="58"/>
        <v>#REF!</v>
      </c>
      <c r="I298" s="9" t="e">
        <f t="shared" si="67"/>
        <v>#REF!</v>
      </c>
      <c r="J298" s="9" t="e">
        <f t="shared" si="59"/>
        <v>#REF!</v>
      </c>
      <c r="K298" s="14" t="e">
        <f t="shared" si="60"/>
        <v>#REF!</v>
      </c>
      <c r="L298" s="9" t="e">
        <f>VLOOKUP(YEAR(G298),Справочники!$C$3:$I$33,7,FALSE)</f>
        <v>#REF!</v>
      </c>
      <c r="M298" s="5" t="e">
        <f>VLOOKUP(YEAR(G298),Справочники!$C$3:$F$33,4,FALSE)</f>
        <v>#REF!</v>
      </c>
      <c r="N298" s="5" t="e">
        <f t="shared" si="61"/>
        <v>#REF!</v>
      </c>
      <c r="O298" s="5" t="e">
        <f t="shared" si="70"/>
        <v>#REF!</v>
      </c>
      <c r="P298" s="5" t="e">
        <f t="shared" si="70"/>
        <v>#REF!</v>
      </c>
      <c r="Q298" s="5" t="e">
        <f t="shared" si="68"/>
        <v>#REF!</v>
      </c>
      <c r="R298" s="5" t="e">
        <f t="shared" si="62"/>
        <v>#REF!</v>
      </c>
      <c r="S298" s="5" t="e">
        <f t="shared" si="63"/>
        <v>#REF!</v>
      </c>
      <c r="T298" s="5" t="e">
        <f t="shared" si="64"/>
        <v>#REF!</v>
      </c>
      <c r="U298" s="5" t="e">
        <f t="shared" si="69"/>
        <v>#REF!</v>
      </c>
      <c r="V298" s="5" t="e">
        <f t="shared" si="65"/>
        <v>#REF!</v>
      </c>
      <c r="W298" s="5" t="e">
        <f t="shared" si="57"/>
        <v>#REF!</v>
      </c>
    </row>
    <row r="299" spans="6:23" x14ac:dyDescent="0.25">
      <c r="F299" s="2">
        <v>289</v>
      </c>
      <c r="G299" s="14" t="e">
        <f t="shared" si="66"/>
        <v>#REF!</v>
      </c>
      <c r="H299" s="14" t="e">
        <f t="shared" si="58"/>
        <v>#REF!</v>
      </c>
      <c r="I299" s="9" t="e">
        <f t="shared" si="67"/>
        <v>#REF!</v>
      </c>
      <c r="J299" s="9" t="e">
        <f t="shared" si="59"/>
        <v>#REF!</v>
      </c>
      <c r="K299" s="14" t="e">
        <f t="shared" si="60"/>
        <v>#REF!</v>
      </c>
      <c r="L299" s="9" t="e">
        <f>VLOOKUP(YEAR(G299),Справочники!$C$3:$I$33,7,FALSE)</f>
        <v>#REF!</v>
      </c>
      <c r="M299" s="5" t="e">
        <f>VLOOKUP(YEAR(G299),Справочники!$C$3:$F$33,4,FALSE)</f>
        <v>#REF!</v>
      </c>
      <c r="N299" s="5" t="e">
        <f t="shared" si="61"/>
        <v>#REF!</v>
      </c>
      <c r="O299" s="5" t="e">
        <f t="shared" si="70"/>
        <v>#REF!</v>
      </c>
      <c r="P299" s="5" t="e">
        <f t="shared" si="70"/>
        <v>#REF!</v>
      </c>
      <c r="Q299" s="5" t="e">
        <f t="shared" si="68"/>
        <v>#REF!</v>
      </c>
      <c r="R299" s="5" t="e">
        <f t="shared" si="62"/>
        <v>#REF!</v>
      </c>
      <c r="S299" s="5" t="e">
        <f t="shared" si="63"/>
        <v>#REF!</v>
      </c>
      <c r="T299" s="5" t="e">
        <f t="shared" si="64"/>
        <v>#REF!</v>
      </c>
      <c r="U299" s="5" t="e">
        <f t="shared" si="69"/>
        <v>#REF!</v>
      </c>
      <c r="V299" s="5" t="e">
        <f t="shared" si="65"/>
        <v>#REF!</v>
      </c>
      <c r="W299" s="5" t="e">
        <f t="shared" si="57"/>
        <v>#REF!</v>
      </c>
    </row>
    <row r="300" spans="6:23" x14ac:dyDescent="0.25">
      <c r="F300" s="2">
        <v>290</v>
      </c>
      <c r="G300" s="14" t="e">
        <f t="shared" si="66"/>
        <v>#REF!</v>
      </c>
      <c r="H300" s="14" t="e">
        <f t="shared" si="58"/>
        <v>#REF!</v>
      </c>
      <c r="I300" s="9" t="e">
        <f t="shared" si="67"/>
        <v>#REF!</v>
      </c>
      <c r="J300" s="9" t="e">
        <f t="shared" si="59"/>
        <v>#REF!</v>
      </c>
      <c r="K300" s="14" t="e">
        <f t="shared" si="60"/>
        <v>#REF!</v>
      </c>
      <c r="L300" s="9" t="e">
        <f>VLOOKUP(YEAR(G300),Справочники!$C$3:$I$33,7,FALSE)</f>
        <v>#REF!</v>
      </c>
      <c r="M300" s="5" t="e">
        <f>VLOOKUP(YEAR(G300),Справочники!$C$3:$F$33,4,FALSE)</f>
        <v>#REF!</v>
      </c>
      <c r="N300" s="5" t="e">
        <f t="shared" si="61"/>
        <v>#REF!</v>
      </c>
      <c r="O300" s="5" t="e">
        <f t="shared" si="70"/>
        <v>#REF!</v>
      </c>
      <c r="P300" s="5" t="e">
        <f t="shared" si="70"/>
        <v>#REF!</v>
      </c>
      <c r="Q300" s="5" t="e">
        <f t="shared" si="68"/>
        <v>#REF!</v>
      </c>
      <c r="R300" s="5" t="e">
        <f t="shared" si="62"/>
        <v>#REF!</v>
      </c>
      <c r="S300" s="5" t="e">
        <f t="shared" si="63"/>
        <v>#REF!</v>
      </c>
      <c r="T300" s="5" t="e">
        <f t="shared" si="64"/>
        <v>#REF!</v>
      </c>
      <c r="U300" s="5" t="e">
        <f t="shared" si="69"/>
        <v>#REF!</v>
      </c>
      <c r="V300" s="5" t="e">
        <f t="shared" si="65"/>
        <v>#REF!</v>
      </c>
      <c r="W300" s="5" t="e">
        <f t="shared" si="57"/>
        <v>#REF!</v>
      </c>
    </row>
    <row r="301" spans="6:23" x14ac:dyDescent="0.25">
      <c r="F301" s="2">
        <v>291</v>
      </c>
      <c r="G301" s="14" t="e">
        <f t="shared" si="66"/>
        <v>#REF!</v>
      </c>
      <c r="H301" s="14" t="e">
        <f t="shared" si="58"/>
        <v>#REF!</v>
      </c>
      <c r="I301" s="9" t="e">
        <f t="shared" si="67"/>
        <v>#REF!</v>
      </c>
      <c r="J301" s="9" t="e">
        <f t="shared" si="59"/>
        <v>#REF!</v>
      </c>
      <c r="K301" s="14" t="e">
        <f t="shared" si="60"/>
        <v>#REF!</v>
      </c>
      <c r="L301" s="9" t="e">
        <f>VLOOKUP(YEAR(G301),Справочники!$C$3:$I$33,7,FALSE)</f>
        <v>#REF!</v>
      </c>
      <c r="M301" s="5" t="e">
        <f>VLOOKUP(YEAR(G301),Справочники!$C$3:$F$33,4,FALSE)</f>
        <v>#REF!</v>
      </c>
      <c r="N301" s="5" t="e">
        <f t="shared" si="61"/>
        <v>#REF!</v>
      </c>
      <c r="O301" s="5" t="e">
        <f t="shared" si="70"/>
        <v>#REF!</v>
      </c>
      <c r="P301" s="5" t="e">
        <f t="shared" si="70"/>
        <v>#REF!</v>
      </c>
      <c r="Q301" s="5" t="e">
        <f t="shared" si="68"/>
        <v>#REF!</v>
      </c>
      <c r="R301" s="5" t="e">
        <f t="shared" si="62"/>
        <v>#REF!</v>
      </c>
      <c r="S301" s="5" t="e">
        <f t="shared" si="63"/>
        <v>#REF!</v>
      </c>
      <c r="T301" s="5" t="e">
        <f t="shared" si="64"/>
        <v>#REF!</v>
      </c>
      <c r="U301" s="5" t="e">
        <f t="shared" si="69"/>
        <v>#REF!</v>
      </c>
      <c r="V301" s="5" t="e">
        <f t="shared" si="65"/>
        <v>#REF!</v>
      </c>
      <c r="W301" s="5" t="e">
        <f t="shared" si="57"/>
        <v>#REF!</v>
      </c>
    </row>
    <row r="302" spans="6:23" x14ac:dyDescent="0.25">
      <c r="F302" s="2">
        <v>292</v>
      </c>
      <c r="G302" s="14" t="e">
        <f t="shared" si="66"/>
        <v>#REF!</v>
      </c>
      <c r="H302" s="14" t="e">
        <f t="shared" si="58"/>
        <v>#REF!</v>
      </c>
      <c r="I302" s="9" t="e">
        <f t="shared" si="67"/>
        <v>#REF!</v>
      </c>
      <c r="J302" s="9" t="e">
        <f t="shared" si="59"/>
        <v>#REF!</v>
      </c>
      <c r="K302" s="14" t="e">
        <f t="shared" si="60"/>
        <v>#REF!</v>
      </c>
      <c r="L302" s="9" t="e">
        <f>VLOOKUP(YEAR(G302),Справочники!$C$3:$I$33,7,FALSE)</f>
        <v>#REF!</v>
      </c>
      <c r="M302" s="5" t="e">
        <f>VLOOKUP(YEAR(G302),Справочники!$C$3:$F$33,4,FALSE)</f>
        <v>#REF!</v>
      </c>
      <c r="N302" s="5" t="e">
        <f t="shared" si="61"/>
        <v>#REF!</v>
      </c>
      <c r="O302" s="5" t="e">
        <f t="shared" si="70"/>
        <v>#REF!</v>
      </c>
      <c r="P302" s="5" t="e">
        <f t="shared" si="70"/>
        <v>#REF!</v>
      </c>
      <c r="Q302" s="5" t="e">
        <f t="shared" si="68"/>
        <v>#REF!</v>
      </c>
      <c r="R302" s="5" t="e">
        <f t="shared" si="62"/>
        <v>#REF!</v>
      </c>
      <c r="S302" s="5" t="e">
        <f t="shared" si="63"/>
        <v>#REF!</v>
      </c>
      <c r="T302" s="5" t="e">
        <f t="shared" si="64"/>
        <v>#REF!</v>
      </c>
      <c r="U302" s="5" t="e">
        <f t="shared" si="69"/>
        <v>#REF!</v>
      </c>
      <c r="V302" s="5" t="e">
        <f t="shared" si="65"/>
        <v>#REF!</v>
      </c>
      <c r="W302" s="5" t="e">
        <f t="shared" si="57"/>
        <v>#REF!</v>
      </c>
    </row>
    <row r="303" spans="6:23" x14ac:dyDescent="0.25">
      <c r="F303" s="2">
        <v>293</v>
      </c>
      <c r="G303" s="14" t="e">
        <f t="shared" si="66"/>
        <v>#REF!</v>
      </c>
      <c r="H303" s="14" t="e">
        <f t="shared" si="58"/>
        <v>#REF!</v>
      </c>
      <c r="I303" s="9" t="e">
        <f t="shared" si="67"/>
        <v>#REF!</v>
      </c>
      <c r="J303" s="9" t="e">
        <f t="shared" si="59"/>
        <v>#REF!</v>
      </c>
      <c r="K303" s="14" t="e">
        <f t="shared" si="60"/>
        <v>#REF!</v>
      </c>
      <c r="L303" s="9" t="e">
        <f>VLOOKUP(YEAR(G303),Справочники!$C$3:$I$33,7,FALSE)</f>
        <v>#REF!</v>
      </c>
      <c r="M303" s="5" t="e">
        <f>VLOOKUP(YEAR(G303),Справочники!$C$3:$F$33,4,FALSE)</f>
        <v>#REF!</v>
      </c>
      <c r="N303" s="5" t="e">
        <f t="shared" si="61"/>
        <v>#REF!</v>
      </c>
      <c r="O303" s="5" t="e">
        <f t="shared" si="70"/>
        <v>#REF!</v>
      </c>
      <c r="P303" s="5" t="e">
        <f t="shared" si="70"/>
        <v>#REF!</v>
      </c>
      <c r="Q303" s="5" t="e">
        <f t="shared" si="68"/>
        <v>#REF!</v>
      </c>
      <c r="R303" s="5" t="e">
        <f t="shared" si="62"/>
        <v>#REF!</v>
      </c>
      <c r="S303" s="5" t="e">
        <f t="shared" si="63"/>
        <v>#REF!</v>
      </c>
      <c r="T303" s="5" t="e">
        <f t="shared" si="64"/>
        <v>#REF!</v>
      </c>
      <c r="U303" s="5" t="e">
        <f t="shared" si="69"/>
        <v>#REF!</v>
      </c>
      <c r="V303" s="5" t="e">
        <f t="shared" si="65"/>
        <v>#REF!</v>
      </c>
      <c r="W303" s="5" t="e">
        <f t="shared" si="57"/>
        <v>#REF!</v>
      </c>
    </row>
    <row r="304" spans="6:23" x14ac:dyDescent="0.25">
      <c r="F304" s="2">
        <v>294</v>
      </c>
      <c r="G304" s="14" t="e">
        <f t="shared" si="66"/>
        <v>#REF!</v>
      </c>
      <c r="H304" s="14" t="e">
        <f t="shared" si="58"/>
        <v>#REF!</v>
      </c>
      <c r="I304" s="9" t="e">
        <f t="shared" si="67"/>
        <v>#REF!</v>
      </c>
      <c r="J304" s="9" t="e">
        <f t="shared" si="59"/>
        <v>#REF!</v>
      </c>
      <c r="K304" s="14" t="e">
        <f t="shared" si="60"/>
        <v>#REF!</v>
      </c>
      <c r="L304" s="9" t="e">
        <f>VLOOKUP(YEAR(G304),Справочники!$C$3:$I$33,7,FALSE)</f>
        <v>#REF!</v>
      </c>
      <c r="M304" s="5" t="e">
        <f>VLOOKUP(YEAR(G304),Справочники!$C$3:$F$33,4,FALSE)</f>
        <v>#REF!</v>
      </c>
      <c r="N304" s="5" t="e">
        <f t="shared" si="61"/>
        <v>#REF!</v>
      </c>
      <c r="O304" s="5" t="e">
        <f t="shared" si="70"/>
        <v>#REF!</v>
      </c>
      <c r="P304" s="5" t="e">
        <f t="shared" si="70"/>
        <v>#REF!</v>
      </c>
      <c r="Q304" s="5" t="e">
        <f t="shared" si="68"/>
        <v>#REF!</v>
      </c>
      <c r="R304" s="5" t="e">
        <f t="shared" si="62"/>
        <v>#REF!</v>
      </c>
      <c r="S304" s="5" t="e">
        <f t="shared" si="63"/>
        <v>#REF!</v>
      </c>
      <c r="T304" s="5" t="e">
        <f t="shared" si="64"/>
        <v>#REF!</v>
      </c>
      <c r="U304" s="5" t="e">
        <f t="shared" si="69"/>
        <v>#REF!</v>
      </c>
      <c r="V304" s="5" t="e">
        <f t="shared" si="65"/>
        <v>#REF!</v>
      </c>
      <c r="W304" s="5" t="e">
        <f t="shared" si="57"/>
        <v>#REF!</v>
      </c>
    </row>
    <row r="305" spans="6:23" x14ac:dyDescent="0.25">
      <c r="F305" s="2">
        <v>295</v>
      </c>
      <c r="G305" s="14" t="e">
        <f t="shared" si="66"/>
        <v>#REF!</v>
      </c>
      <c r="H305" s="14" t="e">
        <f t="shared" si="58"/>
        <v>#REF!</v>
      </c>
      <c r="I305" s="9" t="e">
        <f t="shared" si="67"/>
        <v>#REF!</v>
      </c>
      <c r="J305" s="9" t="e">
        <f t="shared" si="59"/>
        <v>#REF!</v>
      </c>
      <c r="K305" s="14" t="e">
        <f t="shared" si="60"/>
        <v>#REF!</v>
      </c>
      <c r="L305" s="9" t="e">
        <f>VLOOKUP(YEAR(G305),Справочники!$C$3:$I$33,7,FALSE)</f>
        <v>#REF!</v>
      </c>
      <c r="M305" s="5" t="e">
        <f>VLOOKUP(YEAR(G305),Справочники!$C$3:$F$33,4,FALSE)</f>
        <v>#REF!</v>
      </c>
      <c r="N305" s="5" t="e">
        <f t="shared" si="61"/>
        <v>#REF!</v>
      </c>
      <c r="O305" s="5" t="e">
        <f t="shared" si="70"/>
        <v>#REF!</v>
      </c>
      <c r="P305" s="5" t="e">
        <f t="shared" si="70"/>
        <v>#REF!</v>
      </c>
      <c r="Q305" s="5" t="e">
        <f t="shared" si="68"/>
        <v>#REF!</v>
      </c>
      <c r="R305" s="5" t="e">
        <f t="shared" si="62"/>
        <v>#REF!</v>
      </c>
      <c r="S305" s="5" t="e">
        <f t="shared" si="63"/>
        <v>#REF!</v>
      </c>
      <c r="T305" s="5" t="e">
        <f t="shared" si="64"/>
        <v>#REF!</v>
      </c>
      <c r="U305" s="5" t="e">
        <f t="shared" si="69"/>
        <v>#REF!</v>
      </c>
      <c r="V305" s="5" t="e">
        <f t="shared" si="65"/>
        <v>#REF!</v>
      </c>
      <c r="W305" s="5" t="e">
        <f t="shared" si="57"/>
        <v>#REF!</v>
      </c>
    </row>
    <row r="306" spans="6:23" x14ac:dyDescent="0.25">
      <c r="F306" s="2">
        <v>296</v>
      </c>
      <c r="G306" s="14" t="e">
        <f t="shared" si="66"/>
        <v>#REF!</v>
      </c>
      <c r="H306" s="14" t="e">
        <f t="shared" si="58"/>
        <v>#REF!</v>
      </c>
      <c r="I306" s="9" t="e">
        <f t="shared" si="67"/>
        <v>#REF!</v>
      </c>
      <c r="J306" s="9" t="e">
        <f t="shared" si="59"/>
        <v>#REF!</v>
      </c>
      <c r="K306" s="14" t="e">
        <f t="shared" si="60"/>
        <v>#REF!</v>
      </c>
      <c r="L306" s="9" t="e">
        <f>VLOOKUP(YEAR(G306),Справочники!$C$3:$I$33,7,FALSE)</f>
        <v>#REF!</v>
      </c>
      <c r="M306" s="5" t="e">
        <f>VLOOKUP(YEAR(G306),Справочники!$C$3:$F$33,4,FALSE)</f>
        <v>#REF!</v>
      </c>
      <c r="N306" s="5" t="e">
        <f t="shared" si="61"/>
        <v>#REF!</v>
      </c>
      <c r="O306" s="5" t="e">
        <f t="shared" si="70"/>
        <v>#REF!</v>
      </c>
      <c r="P306" s="5" t="e">
        <f t="shared" si="70"/>
        <v>#REF!</v>
      </c>
      <c r="Q306" s="5" t="e">
        <f t="shared" si="68"/>
        <v>#REF!</v>
      </c>
      <c r="R306" s="5" t="e">
        <f t="shared" si="62"/>
        <v>#REF!</v>
      </c>
      <c r="S306" s="5" t="e">
        <f t="shared" si="63"/>
        <v>#REF!</v>
      </c>
      <c r="T306" s="5" t="e">
        <f t="shared" si="64"/>
        <v>#REF!</v>
      </c>
      <c r="U306" s="5" t="e">
        <f t="shared" si="69"/>
        <v>#REF!</v>
      </c>
      <c r="V306" s="5" t="e">
        <f t="shared" si="65"/>
        <v>#REF!</v>
      </c>
      <c r="W306" s="5" t="e">
        <f t="shared" si="57"/>
        <v>#REF!</v>
      </c>
    </row>
    <row r="307" spans="6:23" x14ac:dyDescent="0.25">
      <c r="F307" s="2">
        <v>297</v>
      </c>
      <c r="G307" s="14" t="e">
        <f t="shared" si="66"/>
        <v>#REF!</v>
      </c>
      <c r="H307" s="14" t="e">
        <f t="shared" si="58"/>
        <v>#REF!</v>
      </c>
      <c r="I307" s="9" t="e">
        <f t="shared" si="67"/>
        <v>#REF!</v>
      </c>
      <c r="J307" s="9" t="e">
        <f t="shared" si="59"/>
        <v>#REF!</v>
      </c>
      <c r="K307" s="14" t="e">
        <f t="shared" si="60"/>
        <v>#REF!</v>
      </c>
      <c r="L307" s="9" t="e">
        <f>VLOOKUP(YEAR(G307),Справочники!$C$3:$I$33,7,FALSE)</f>
        <v>#REF!</v>
      </c>
      <c r="M307" s="5" t="e">
        <f>VLOOKUP(YEAR(G307),Справочники!$C$3:$F$33,4,FALSE)</f>
        <v>#REF!</v>
      </c>
      <c r="N307" s="5" t="e">
        <f t="shared" si="61"/>
        <v>#REF!</v>
      </c>
      <c r="O307" s="5" t="e">
        <f t="shared" si="70"/>
        <v>#REF!</v>
      </c>
      <c r="P307" s="5" t="e">
        <f t="shared" si="70"/>
        <v>#REF!</v>
      </c>
      <c r="Q307" s="5" t="e">
        <f t="shared" si="68"/>
        <v>#REF!</v>
      </c>
      <c r="R307" s="5" t="e">
        <f t="shared" si="62"/>
        <v>#REF!</v>
      </c>
      <c r="S307" s="5" t="e">
        <f t="shared" si="63"/>
        <v>#REF!</v>
      </c>
      <c r="T307" s="5" t="e">
        <f t="shared" si="64"/>
        <v>#REF!</v>
      </c>
      <c r="U307" s="5" t="e">
        <f t="shared" si="69"/>
        <v>#REF!</v>
      </c>
      <c r="V307" s="5" t="e">
        <f t="shared" si="65"/>
        <v>#REF!</v>
      </c>
      <c r="W307" s="5" t="e">
        <f t="shared" si="57"/>
        <v>#REF!</v>
      </c>
    </row>
    <row r="308" spans="6:23" x14ac:dyDescent="0.25">
      <c r="F308" s="2">
        <v>298</v>
      </c>
      <c r="G308" s="14" t="e">
        <f t="shared" si="66"/>
        <v>#REF!</v>
      </c>
      <c r="H308" s="14" t="e">
        <f t="shared" si="58"/>
        <v>#REF!</v>
      </c>
      <c r="I308" s="9" t="e">
        <f t="shared" si="67"/>
        <v>#REF!</v>
      </c>
      <c r="J308" s="9" t="e">
        <f t="shared" si="59"/>
        <v>#REF!</v>
      </c>
      <c r="K308" s="14" t="e">
        <f t="shared" si="60"/>
        <v>#REF!</v>
      </c>
      <c r="L308" s="9" t="e">
        <f>VLOOKUP(YEAR(G308),Справочники!$C$3:$I$33,7,FALSE)</f>
        <v>#REF!</v>
      </c>
      <c r="M308" s="5" t="e">
        <f>VLOOKUP(YEAR(G308),Справочники!$C$3:$F$33,4,FALSE)</f>
        <v>#REF!</v>
      </c>
      <c r="N308" s="5" t="e">
        <f t="shared" si="61"/>
        <v>#REF!</v>
      </c>
      <c r="O308" s="5" t="e">
        <f t="shared" si="70"/>
        <v>#REF!</v>
      </c>
      <c r="P308" s="5" t="e">
        <f t="shared" si="70"/>
        <v>#REF!</v>
      </c>
      <c r="Q308" s="5" t="e">
        <f t="shared" si="68"/>
        <v>#REF!</v>
      </c>
      <c r="R308" s="5" t="e">
        <f t="shared" si="62"/>
        <v>#REF!</v>
      </c>
      <c r="S308" s="5" t="e">
        <f t="shared" si="63"/>
        <v>#REF!</v>
      </c>
      <c r="T308" s="5" t="e">
        <f t="shared" si="64"/>
        <v>#REF!</v>
      </c>
      <c r="U308" s="5" t="e">
        <f t="shared" si="69"/>
        <v>#REF!</v>
      </c>
      <c r="V308" s="5" t="e">
        <f t="shared" si="65"/>
        <v>#REF!</v>
      </c>
      <c r="W308" s="5" t="e">
        <f t="shared" si="57"/>
        <v>#REF!</v>
      </c>
    </row>
    <row r="309" spans="6:23" x14ac:dyDescent="0.25">
      <c r="F309" s="2">
        <v>299</v>
      </c>
      <c r="G309" s="14" t="e">
        <f t="shared" si="66"/>
        <v>#REF!</v>
      </c>
      <c r="H309" s="14" t="e">
        <f t="shared" si="58"/>
        <v>#REF!</v>
      </c>
      <c r="I309" s="9" t="e">
        <f t="shared" si="67"/>
        <v>#REF!</v>
      </c>
      <c r="J309" s="9" t="e">
        <f t="shared" si="59"/>
        <v>#REF!</v>
      </c>
      <c r="K309" s="14" t="e">
        <f t="shared" si="60"/>
        <v>#REF!</v>
      </c>
      <c r="L309" s="9" t="e">
        <f>VLOOKUP(YEAR(G309),Справочники!$C$3:$I$33,7,FALSE)</f>
        <v>#REF!</v>
      </c>
      <c r="M309" s="5" t="e">
        <f>VLOOKUP(YEAR(G309),Справочники!$C$3:$F$33,4,FALSE)</f>
        <v>#REF!</v>
      </c>
      <c r="N309" s="5" t="e">
        <f t="shared" si="61"/>
        <v>#REF!</v>
      </c>
      <c r="O309" s="5" t="e">
        <f t="shared" si="70"/>
        <v>#REF!</v>
      </c>
      <c r="P309" s="5" t="e">
        <f t="shared" si="70"/>
        <v>#REF!</v>
      </c>
      <c r="Q309" s="5" t="e">
        <f t="shared" si="68"/>
        <v>#REF!</v>
      </c>
      <c r="R309" s="5" t="e">
        <f t="shared" si="62"/>
        <v>#REF!</v>
      </c>
      <c r="S309" s="5" t="e">
        <f t="shared" si="63"/>
        <v>#REF!</v>
      </c>
      <c r="T309" s="5" t="e">
        <f t="shared" si="64"/>
        <v>#REF!</v>
      </c>
      <c r="U309" s="5" t="e">
        <f t="shared" si="69"/>
        <v>#REF!</v>
      </c>
      <c r="V309" s="5" t="e">
        <f t="shared" si="65"/>
        <v>#REF!</v>
      </c>
      <c r="W309" s="5" t="e">
        <f t="shared" si="57"/>
        <v>#REF!</v>
      </c>
    </row>
    <row r="310" spans="6:23" x14ac:dyDescent="0.25">
      <c r="F310" s="2">
        <v>300</v>
      </c>
      <c r="G310" s="14" t="e">
        <f t="shared" si="66"/>
        <v>#REF!</v>
      </c>
      <c r="H310" s="14" t="e">
        <f t="shared" si="58"/>
        <v>#REF!</v>
      </c>
      <c r="I310" s="9" t="e">
        <f t="shared" si="67"/>
        <v>#REF!</v>
      </c>
      <c r="J310" s="9" t="e">
        <f t="shared" si="59"/>
        <v>#REF!</v>
      </c>
      <c r="K310" s="14" t="e">
        <f t="shared" si="60"/>
        <v>#REF!</v>
      </c>
      <c r="L310" s="9" t="e">
        <f>VLOOKUP(YEAR(G310),Справочники!$C$3:$I$33,7,FALSE)</f>
        <v>#REF!</v>
      </c>
      <c r="M310" s="5" t="e">
        <f>VLOOKUP(YEAR(G310),Справочники!$C$3:$F$33,4,FALSE)</f>
        <v>#REF!</v>
      </c>
      <c r="N310" s="5" t="e">
        <f t="shared" si="61"/>
        <v>#REF!</v>
      </c>
      <c r="O310" s="5" t="e">
        <f t="shared" si="70"/>
        <v>#REF!</v>
      </c>
      <c r="P310" s="5" t="e">
        <f t="shared" si="70"/>
        <v>#REF!</v>
      </c>
      <c r="Q310" s="5" t="e">
        <f t="shared" si="68"/>
        <v>#REF!</v>
      </c>
      <c r="R310" s="5" t="e">
        <f t="shared" si="62"/>
        <v>#REF!</v>
      </c>
      <c r="S310" s="5" t="e">
        <f t="shared" si="63"/>
        <v>#REF!</v>
      </c>
      <c r="T310" s="5" t="e">
        <f t="shared" si="64"/>
        <v>#REF!</v>
      </c>
      <c r="U310" s="5" t="e">
        <f t="shared" si="69"/>
        <v>#REF!</v>
      </c>
      <c r="V310" s="5" t="e">
        <f t="shared" si="65"/>
        <v>#REF!</v>
      </c>
      <c r="W310" s="5" t="e">
        <f t="shared" si="57"/>
        <v>#REF!</v>
      </c>
    </row>
    <row r="311" spans="6:23" x14ac:dyDescent="0.25">
      <c r="F311" s="2">
        <v>301</v>
      </c>
      <c r="G311" s="14" t="e">
        <f t="shared" si="66"/>
        <v>#REF!</v>
      </c>
      <c r="H311" s="14" t="e">
        <f t="shared" si="58"/>
        <v>#REF!</v>
      </c>
      <c r="I311" s="9" t="e">
        <f t="shared" si="67"/>
        <v>#REF!</v>
      </c>
      <c r="J311" s="9" t="e">
        <f t="shared" si="59"/>
        <v>#REF!</v>
      </c>
      <c r="K311" s="14" t="e">
        <f t="shared" si="60"/>
        <v>#REF!</v>
      </c>
      <c r="L311" s="9" t="e">
        <f>VLOOKUP(YEAR(G311),Справочники!$C$3:$I$33,7,FALSE)</f>
        <v>#REF!</v>
      </c>
      <c r="M311" s="5" t="e">
        <f>VLOOKUP(YEAR(G311),Справочники!$C$3:$F$33,4,FALSE)</f>
        <v>#REF!</v>
      </c>
      <c r="N311" s="5" t="e">
        <f t="shared" si="61"/>
        <v>#REF!</v>
      </c>
      <c r="O311" s="5" t="e">
        <f t="shared" si="70"/>
        <v>#REF!</v>
      </c>
      <c r="P311" s="5" t="e">
        <f t="shared" si="70"/>
        <v>#REF!</v>
      </c>
      <c r="Q311" s="5" t="e">
        <f t="shared" si="68"/>
        <v>#REF!</v>
      </c>
      <c r="R311" s="5" t="e">
        <f t="shared" si="62"/>
        <v>#REF!</v>
      </c>
      <c r="S311" s="5" t="e">
        <f t="shared" si="63"/>
        <v>#REF!</v>
      </c>
      <c r="T311" s="5" t="e">
        <f t="shared" si="64"/>
        <v>#REF!</v>
      </c>
      <c r="U311" s="5" t="e">
        <f t="shared" si="69"/>
        <v>#REF!</v>
      </c>
      <c r="V311" s="5" t="e">
        <f t="shared" si="65"/>
        <v>#REF!</v>
      </c>
      <c r="W311" s="5" t="e">
        <f t="shared" si="57"/>
        <v>#REF!</v>
      </c>
    </row>
    <row r="312" spans="6:23" x14ac:dyDescent="0.25">
      <c r="F312" s="2">
        <v>302</v>
      </c>
      <c r="G312" s="14" t="e">
        <f t="shared" si="66"/>
        <v>#REF!</v>
      </c>
      <c r="H312" s="14" t="e">
        <f t="shared" si="58"/>
        <v>#REF!</v>
      </c>
      <c r="I312" s="9" t="e">
        <f t="shared" si="67"/>
        <v>#REF!</v>
      </c>
      <c r="J312" s="9" t="e">
        <f t="shared" si="59"/>
        <v>#REF!</v>
      </c>
      <c r="K312" s="14" t="e">
        <f t="shared" si="60"/>
        <v>#REF!</v>
      </c>
      <c r="L312" s="9" t="e">
        <f>VLOOKUP(YEAR(G312),Справочники!$C$3:$I$33,7,FALSE)</f>
        <v>#REF!</v>
      </c>
      <c r="M312" s="5" t="e">
        <f>VLOOKUP(YEAR(G312),Справочники!$C$3:$F$33,4,FALSE)</f>
        <v>#REF!</v>
      </c>
      <c r="N312" s="5" t="e">
        <f t="shared" si="61"/>
        <v>#REF!</v>
      </c>
      <c r="O312" s="5" t="e">
        <f t="shared" si="70"/>
        <v>#REF!</v>
      </c>
      <c r="P312" s="5" t="e">
        <f t="shared" si="70"/>
        <v>#REF!</v>
      </c>
      <c r="Q312" s="5" t="e">
        <f t="shared" si="68"/>
        <v>#REF!</v>
      </c>
      <c r="R312" s="5" t="e">
        <f t="shared" si="62"/>
        <v>#REF!</v>
      </c>
      <c r="S312" s="5" t="e">
        <f t="shared" si="63"/>
        <v>#REF!</v>
      </c>
      <c r="T312" s="5" t="e">
        <f t="shared" si="64"/>
        <v>#REF!</v>
      </c>
      <c r="U312" s="5" t="e">
        <f t="shared" si="69"/>
        <v>#REF!</v>
      </c>
      <c r="V312" s="5" t="e">
        <f t="shared" si="65"/>
        <v>#REF!</v>
      </c>
      <c r="W312" s="5" t="e">
        <f t="shared" si="57"/>
        <v>#REF!</v>
      </c>
    </row>
    <row r="313" spans="6:23" x14ac:dyDescent="0.25">
      <c r="F313" s="2">
        <v>303</v>
      </c>
      <c r="G313" s="14" t="e">
        <f t="shared" si="66"/>
        <v>#REF!</v>
      </c>
      <c r="H313" s="14" t="e">
        <f t="shared" si="58"/>
        <v>#REF!</v>
      </c>
      <c r="I313" s="9" t="e">
        <f t="shared" si="67"/>
        <v>#REF!</v>
      </c>
      <c r="J313" s="9" t="e">
        <f t="shared" si="59"/>
        <v>#REF!</v>
      </c>
      <c r="K313" s="14" t="e">
        <f t="shared" si="60"/>
        <v>#REF!</v>
      </c>
      <c r="L313" s="9" t="e">
        <f>VLOOKUP(YEAR(G313),Справочники!$C$3:$I$33,7,FALSE)</f>
        <v>#REF!</v>
      </c>
      <c r="M313" s="5" t="e">
        <f>VLOOKUP(YEAR(G313),Справочники!$C$3:$F$33,4,FALSE)</f>
        <v>#REF!</v>
      </c>
      <c r="N313" s="5" t="e">
        <f t="shared" si="61"/>
        <v>#REF!</v>
      </c>
      <c r="O313" s="5" t="e">
        <f t="shared" si="70"/>
        <v>#REF!</v>
      </c>
      <c r="P313" s="5" t="e">
        <f t="shared" si="70"/>
        <v>#REF!</v>
      </c>
      <c r="Q313" s="5" t="e">
        <f t="shared" si="68"/>
        <v>#REF!</v>
      </c>
      <c r="R313" s="5" t="e">
        <f t="shared" si="62"/>
        <v>#REF!</v>
      </c>
      <c r="S313" s="5" t="e">
        <f t="shared" si="63"/>
        <v>#REF!</v>
      </c>
      <c r="T313" s="5" t="e">
        <f t="shared" si="64"/>
        <v>#REF!</v>
      </c>
      <c r="U313" s="5" t="e">
        <f t="shared" si="69"/>
        <v>#REF!</v>
      </c>
      <c r="V313" s="5" t="e">
        <f t="shared" si="65"/>
        <v>#REF!</v>
      </c>
      <c r="W313" s="5" t="e">
        <f t="shared" si="57"/>
        <v>#REF!</v>
      </c>
    </row>
    <row r="314" spans="6:23" x14ac:dyDescent="0.25">
      <c r="F314" s="2">
        <v>304</v>
      </c>
      <c r="G314" s="14" t="e">
        <f t="shared" si="66"/>
        <v>#REF!</v>
      </c>
      <c r="H314" s="14" t="e">
        <f t="shared" si="58"/>
        <v>#REF!</v>
      </c>
      <c r="I314" s="9" t="e">
        <f t="shared" si="67"/>
        <v>#REF!</v>
      </c>
      <c r="J314" s="9" t="e">
        <f t="shared" si="59"/>
        <v>#REF!</v>
      </c>
      <c r="K314" s="14" t="e">
        <f t="shared" si="60"/>
        <v>#REF!</v>
      </c>
      <c r="L314" s="9" t="e">
        <f>VLOOKUP(YEAR(G314),Справочники!$C$3:$I$33,7,FALSE)</f>
        <v>#REF!</v>
      </c>
      <c r="M314" s="5" t="e">
        <f>VLOOKUP(YEAR(G314),Справочники!$C$3:$F$33,4,FALSE)</f>
        <v>#REF!</v>
      </c>
      <c r="N314" s="5" t="e">
        <f t="shared" si="61"/>
        <v>#REF!</v>
      </c>
      <c r="O314" s="5" t="e">
        <f t="shared" si="70"/>
        <v>#REF!</v>
      </c>
      <c r="P314" s="5" t="e">
        <f t="shared" si="70"/>
        <v>#REF!</v>
      </c>
      <c r="Q314" s="5" t="e">
        <f t="shared" si="68"/>
        <v>#REF!</v>
      </c>
      <c r="R314" s="5" t="e">
        <f t="shared" si="62"/>
        <v>#REF!</v>
      </c>
      <c r="S314" s="5" t="e">
        <f t="shared" si="63"/>
        <v>#REF!</v>
      </c>
      <c r="T314" s="5" t="e">
        <f t="shared" si="64"/>
        <v>#REF!</v>
      </c>
      <c r="U314" s="5" t="e">
        <f t="shared" si="69"/>
        <v>#REF!</v>
      </c>
      <c r="V314" s="5" t="e">
        <f t="shared" si="65"/>
        <v>#REF!</v>
      </c>
      <c r="W314" s="5" t="e">
        <f t="shared" si="57"/>
        <v>#REF!</v>
      </c>
    </row>
    <row r="315" spans="6:23" x14ac:dyDescent="0.25">
      <c r="F315" s="2">
        <v>305</v>
      </c>
      <c r="G315" s="14" t="e">
        <f t="shared" si="66"/>
        <v>#REF!</v>
      </c>
      <c r="H315" s="14" t="e">
        <f t="shared" si="58"/>
        <v>#REF!</v>
      </c>
      <c r="I315" s="9" t="e">
        <f t="shared" si="67"/>
        <v>#REF!</v>
      </c>
      <c r="J315" s="9" t="e">
        <f t="shared" si="59"/>
        <v>#REF!</v>
      </c>
      <c r="K315" s="14" t="e">
        <f t="shared" si="60"/>
        <v>#REF!</v>
      </c>
      <c r="L315" s="9" t="e">
        <f>VLOOKUP(YEAR(G315),Справочники!$C$3:$I$33,7,FALSE)</f>
        <v>#REF!</v>
      </c>
      <c r="M315" s="5" t="e">
        <f>VLOOKUP(YEAR(G315),Справочники!$C$3:$F$33,4,FALSE)</f>
        <v>#REF!</v>
      </c>
      <c r="N315" s="5" t="e">
        <f t="shared" si="61"/>
        <v>#REF!</v>
      </c>
      <c r="O315" s="5" t="e">
        <f t="shared" si="70"/>
        <v>#REF!</v>
      </c>
      <c r="P315" s="5" t="e">
        <f t="shared" si="70"/>
        <v>#REF!</v>
      </c>
      <c r="Q315" s="5" t="e">
        <f t="shared" si="68"/>
        <v>#REF!</v>
      </c>
      <c r="R315" s="5" t="e">
        <f t="shared" si="62"/>
        <v>#REF!</v>
      </c>
      <c r="S315" s="5" t="e">
        <f t="shared" si="63"/>
        <v>#REF!</v>
      </c>
      <c r="T315" s="5" t="e">
        <f t="shared" si="64"/>
        <v>#REF!</v>
      </c>
      <c r="U315" s="5" t="e">
        <f t="shared" si="69"/>
        <v>#REF!</v>
      </c>
      <c r="V315" s="5" t="e">
        <f t="shared" si="65"/>
        <v>#REF!</v>
      </c>
      <c r="W315" s="5" t="e">
        <f t="shared" si="57"/>
        <v>#REF!</v>
      </c>
    </row>
    <row r="316" spans="6:23" x14ac:dyDescent="0.25">
      <c r="F316" s="2">
        <v>306</v>
      </c>
      <c r="G316" s="14" t="e">
        <f t="shared" si="66"/>
        <v>#REF!</v>
      </c>
      <c r="H316" s="14" t="e">
        <f t="shared" si="58"/>
        <v>#REF!</v>
      </c>
      <c r="I316" s="9" t="e">
        <f t="shared" si="67"/>
        <v>#REF!</v>
      </c>
      <c r="J316" s="9" t="e">
        <f t="shared" si="59"/>
        <v>#REF!</v>
      </c>
      <c r="K316" s="14" t="e">
        <f t="shared" si="60"/>
        <v>#REF!</v>
      </c>
      <c r="L316" s="9" t="e">
        <f>VLOOKUP(YEAR(G316),Справочники!$C$3:$I$33,7,FALSE)</f>
        <v>#REF!</v>
      </c>
      <c r="M316" s="5" t="e">
        <f>VLOOKUP(YEAR(G316),Справочники!$C$3:$F$33,4,FALSE)</f>
        <v>#REF!</v>
      </c>
      <c r="N316" s="5" t="e">
        <f t="shared" si="61"/>
        <v>#REF!</v>
      </c>
      <c r="O316" s="5" t="e">
        <f t="shared" si="70"/>
        <v>#REF!</v>
      </c>
      <c r="P316" s="5" t="e">
        <f t="shared" si="70"/>
        <v>#REF!</v>
      </c>
      <c r="Q316" s="5" t="e">
        <f t="shared" si="68"/>
        <v>#REF!</v>
      </c>
      <c r="R316" s="5" t="e">
        <f t="shared" si="62"/>
        <v>#REF!</v>
      </c>
      <c r="S316" s="5" t="e">
        <f t="shared" si="63"/>
        <v>#REF!</v>
      </c>
      <c r="T316" s="5" t="e">
        <f t="shared" si="64"/>
        <v>#REF!</v>
      </c>
      <c r="U316" s="5" t="e">
        <f t="shared" si="69"/>
        <v>#REF!</v>
      </c>
      <c r="V316" s="5" t="e">
        <f t="shared" si="65"/>
        <v>#REF!</v>
      </c>
      <c r="W316" s="5" t="e">
        <f t="shared" si="57"/>
        <v>#REF!</v>
      </c>
    </row>
    <row r="317" spans="6:23" x14ac:dyDescent="0.25">
      <c r="F317" s="2">
        <v>307</v>
      </c>
      <c r="G317" s="14" t="e">
        <f t="shared" si="66"/>
        <v>#REF!</v>
      </c>
      <c r="H317" s="14" t="e">
        <f t="shared" si="58"/>
        <v>#REF!</v>
      </c>
      <c r="I317" s="9" t="e">
        <f t="shared" si="67"/>
        <v>#REF!</v>
      </c>
      <c r="J317" s="9" t="e">
        <f t="shared" si="59"/>
        <v>#REF!</v>
      </c>
      <c r="K317" s="14" t="e">
        <f t="shared" si="60"/>
        <v>#REF!</v>
      </c>
      <c r="L317" s="9" t="e">
        <f>VLOOKUP(YEAR(G317),Справочники!$C$3:$I$33,7,FALSE)</f>
        <v>#REF!</v>
      </c>
      <c r="M317" s="5" t="e">
        <f>VLOOKUP(YEAR(G317),Справочники!$C$3:$F$33,4,FALSE)</f>
        <v>#REF!</v>
      </c>
      <c r="N317" s="5" t="e">
        <f t="shared" si="61"/>
        <v>#REF!</v>
      </c>
      <c r="O317" s="5" t="e">
        <f t="shared" si="70"/>
        <v>#REF!</v>
      </c>
      <c r="P317" s="5" t="e">
        <f t="shared" si="70"/>
        <v>#REF!</v>
      </c>
      <c r="Q317" s="5" t="e">
        <f t="shared" si="68"/>
        <v>#REF!</v>
      </c>
      <c r="R317" s="5" t="e">
        <f t="shared" si="62"/>
        <v>#REF!</v>
      </c>
      <c r="S317" s="5" t="e">
        <f t="shared" si="63"/>
        <v>#REF!</v>
      </c>
      <c r="T317" s="5" t="e">
        <f t="shared" si="64"/>
        <v>#REF!</v>
      </c>
      <c r="U317" s="5" t="e">
        <f t="shared" si="69"/>
        <v>#REF!</v>
      </c>
      <c r="V317" s="5" t="e">
        <f t="shared" si="65"/>
        <v>#REF!</v>
      </c>
      <c r="W317" s="5" t="e">
        <f t="shared" si="57"/>
        <v>#REF!</v>
      </c>
    </row>
    <row r="318" spans="6:23" x14ac:dyDescent="0.25">
      <c r="F318" s="2">
        <v>308</v>
      </c>
      <c r="G318" s="14" t="e">
        <f t="shared" si="66"/>
        <v>#REF!</v>
      </c>
      <c r="H318" s="14" t="e">
        <f t="shared" si="58"/>
        <v>#REF!</v>
      </c>
      <c r="I318" s="9" t="e">
        <f t="shared" si="67"/>
        <v>#REF!</v>
      </c>
      <c r="J318" s="9" t="e">
        <f t="shared" si="59"/>
        <v>#REF!</v>
      </c>
      <c r="K318" s="14" t="e">
        <f t="shared" si="60"/>
        <v>#REF!</v>
      </c>
      <c r="L318" s="9" t="e">
        <f>VLOOKUP(YEAR(G318),Справочники!$C$3:$I$33,7,FALSE)</f>
        <v>#REF!</v>
      </c>
      <c r="M318" s="5" t="e">
        <f>VLOOKUP(YEAR(G318),Справочники!$C$3:$F$33,4,FALSE)</f>
        <v>#REF!</v>
      </c>
      <c r="N318" s="5" t="e">
        <f t="shared" si="61"/>
        <v>#REF!</v>
      </c>
      <c r="O318" s="5" t="e">
        <f t="shared" si="70"/>
        <v>#REF!</v>
      </c>
      <c r="P318" s="5" t="e">
        <f t="shared" si="70"/>
        <v>#REF!</v>
      </c>
      <c r="Q318" s="5" t="e">
        <f t="shared" si="68"/>
        <v>#REF!</v>
      </c>
      <c r="R318" s="5" t="e">
        <f t="shared" si="62"/>
        <v>#REF!</v>
      </c>
      <c r="S318" s="5" t="e">
        <f t="shared" si="63"/>
        <v>#REF!</v>
      </c>
      <c r="T318" s="5" t="e">
        <f t="shared" si="64"/>
        <v>#REF!</v>
      </c>
      <c r="U318" s="5" t="e">
        <f t="shared" si="69"/>
        <v>#REF!</v>
      </c>
      <c r="V318" s="5" t="e">
        <f t="shared" si="65"/>
        <v>#REF!</v>
      </c>
      <c r="W318" s="5" t="e">
        <f t="shared" si="57"/>
        <v>#REF!</v>
      </c>
    </row>
    <row r="319" spans="6:23" x14ac:dyDescent="0.25">
      <c r="F319" s="2">
        <v>309</v>
      </c>
      <c r="G319" s="14" t="e">
        <f t="shared" si="66"/>
        <v>#REF!</v>
      </c>
      <c r="H319" s="14" t="e">
        <f t="shared" si="58"/>
        <v>#REF!</v>
      </c>
      <c r="I319" s="9" t="e">
        <f t="shared" si="67"/>
        <v>#REF!</v>
      </c>
      <c r="J319" s="9" t="e">
        <f t="shared" si="59"/>
        <v>#REF!</v>
      </c>
      <c r="K319" s="14" t="e">
        <f t="shared" si="60"/>
        <v>#REF!</v>
      </c>
      <c r="L319" s="9" t="e">
        <f>VLOOKUP(YEAR(G319),Справочники!$C$3:$I$33,7,FALSE)</f>
        <v>#REF!</v>
      </c>
      <c r="M319" s="5" t="e">
        <f>VLOOKUP(YEAR(G319),Справочники!$C$3:$F$33,4,FALSE)</f>
        <v>#REF!</v>
      </c>
      <c r="N319" s="5" t="e">
        <f t="shared" si="61"/>
        <v>#REF!</v>
      </c>
      <c r="O319" s="5" t="e">
        <f t="shared" si="70"/>
        <v>#REF!</v>
      </c>
      <c r="P319" s="5" t="e">
        <f t="shared" si="70"/>
        <v>#REF!</v>
      </c>
      <c r="Q319" s="5" t="e">
        <f t="shared" si="68"/>
        <v>#REF!</v>
      </c>
      <c r="R319" s="5" t="e">
        <f t="shared" si="62"/>
        <v>#REF!</v>
      </c>
      <c r="S319" s="5" t="e">
        <f t="shared" si="63"/>
        <v>#REF!</v>
      </c>
      <c r="T319" s="5" t="e">
        <f t="shared" si="64"/>
        <v>#REF!</v>
      </c>
      <c r="U319" s="5" t="e">
        <f t="shared" si="69"/>
        <v>#REF!</v>
      </c>
      <c r="V319" s="5" t="e">
        <f t="shared" si="65"/>
        <v>#REF!</v>
      </c>
      <c r="W319" s="5" t="e">
        <f t="shared" si="57"/>
        <v>#REF!</v>
      </c>
    </row>
    <row r="320" spans="6:23" x14ac:dyDescent="0.25">
      <c r="F320" s="2">
        <v>310</v>
      </c>
      <c r="G320" s="14" t="e">
        <f t="shared" si="66"/>
        <v>#REF!</v>
      </c>
      <c r="H320" s="14" t="e">
        <f t="shared" si="58"/>
        <v>#REF!</v>
      </c>
      <c r="I320" s="9" t="e">
        <f t="shared" si="67"/>
        <v>#REF!</v>
      </c>
      <c r="J320" s="9" t="e">
        <f t="shared" si="59"/>
        <v>#REF!</v>
      </c>
      <c r="K320" s="14" t="e">
        <f t="shared" si="60"/>
        <v>#REF!</v>
      </c>
      <c r="L320" s="9" t="e">
        <f>VLOOKUP(YEAR(G320),Справочники!$C$3:$I$33,7,FALSE)</f>
        <v>#REF!</v>
      </c>
      <c r="M320" s="5" t="e">
        <f>VLOOKUP(YEAR(G320),Справочники!$C$3:$F$33,4,FALSE)</f>
        <v>#REF!</v>
      </c>
      <c r="N320" s="5" t="e">
        <f t="shared" si="61"/>
        <v>#REF!</v>
      </c>
      <c r="O320" s="5" t="e">
        <f t="shared" si="70"/>
        <v>#REF!</v>
      </c>
      <c r="P320" s="5" t="e">
        <f t="shared" si="70"/>
        <v>#REF!</v>
      </c>
      <c r="Q320" s="5" t="e">
        <f t="shared" si="68"/>
        <v>#REF!</v>
      </c>
      <c r="R320" s="5" t="e">
        <f t="shared" si="62"/>
        <v>#REF!</v>
      </c>
      <c r="S320" s="5" t="e">
        <f t="shared" si="63"/>
        <v>#REF!</v>
      </c>
      <c r="T320" s="5" t="e">
        <f t="shared" si="64"/>
        <v>#REF!</v>
      </c>
      <c r="U320" s="5" t="e">
        <f t="shared" si="69"/>
        <v>#REF!</v>
      </c>
      <c r="V320" s="5" t="e">
        <f t="shared" si="65"/>
        <v>#REF!</v>
      </c>
      <c r="W320" s="5" t="e">
        <f t="shared" si="57"/>
        <v>#REF!</v>
      </c>
    </row>
    <row r="321" spans="6:23" x14ac:dyDescent="0.25">
      <c r="F321" s="2">
        <v>311</v>
      </c>
      <c r="G321" s="14" t="e">
        <f t="shared" si="66"/>
        <v>#REF!</v>
      </c>
      <c r="H321" s="14" t="e">
        <f t="shared" si="58"/>
        <v>#REF!</v>
      </c>
      <c r="I321" s="9" t="e">
        <f t="shared" si="67"/>
        <v>#REF!</v>
      </c>
      <c r="J321" s="9" t="e">
        <f t="shared" si="59"/>
        <v>#REF!</v>
      </c>
      <c r="K321" s="14" t="e">
        <f t="shared" si="60"/>
        <v>#REF!</v>
      </c>
      <c r="L321" s="9" t="e">
        <f>VLOOKUP(YEAR(G321),Справочники!$C$3:$I$33,7,FALSE)</f>
        <v>#REF!</v>
      </c>
      <c r="M321" s="5" t="e">
        <f>VLOOKUP(YEAR(G321),Справочники!$C$3:$F$33,4,FALSE)</f>
        <v>#REF!</v>
      </c>
      <c r="N321" s="5" t="e">
        <f t="shared" si="61"/>
        <v>#REF!</v>
      </c>
      <c r="O321" s="5" t="e">
        <f t="shared" si="70"/>
        <v>#REF!</v>
      </c>
      <c r="P321" s="5" t="e">
        <f t="shared" si="70"/>
        <v>#REF!</v>
      </c>
      <c r="Q321" s="5" t="e">
        <f t="shared" si="68"/>
        <v>#REF!</v>
      </c>
      <c r="R321" s="5" t="e">
        <f t="shared" si="62"/>
        <v>#REF!</v>
      </c>
      <c r="S321" s="5" t="e">
        <f t="shared" si="63"/>
        <v>#REF!</v>
      </c>
      <c r="T321" s="5" t="e">
        <f t="shared" si="64"/>
        <v>#REF!</v>
      </c>
      <c r="U321" s="5" t="e">
        <f t="shared" si="69"/>
        <v>#REF!</v>
      </c>
      <c r="V321" s="5" t="e">
        <f t="shared" si="65"/>
        <v>#REF!</v>
      </c>
      <c r="W321" s="5" t="e">
        <f t="shared" si="57"/>
        <v>#REF!</v>
      </c>
    </row>
    <row r="322" spans="6:23" x14ac:dyDescent="0.25">
      <c r="F322" s="2">
        <v>312</v>
      </c>
      <c r="G322" s="14" t="e">
        <f t="shared" si="66"/>
        <v>#REF!</v>
      </c>
      <c r="H322" s="14" t="e">
        <f t="shared" si="58"/>
        <v>#REF!</v>
      </c>
      <c r="I322" s="9" t="e">
        <f t="shared" si="67"/>
        <v>#REF!</v>
      </c>
      <c r="J322" s="9" t="e">
        <f t="shared" si="59"/>
        <v>#REF!</v>
      </c>
      <c r="K322" s="14" t="e">
        <f t="shared" si="60"/>
        <v>#REF!</v>
      </c>
      <c r="L322" s="9" t="e">
        <f>VLOOKUP(YEAR(G322),Справочники!$C$3:$I$33,7,FALSE)</f>
        <v>#REF!</v>
      </c>
      <c r="M322" s="5" t="e">
        <f>VLOOKUP(YEAR(G322),Справочники!$C$3:$F$33,4,FALSE)</f>
        <v>#REF!</v>
      </c>
      <c r="N322" s="5" t="e">
        <f t="shared" si="61"/>
        <v>#REF!</v>
      </c>
      <c r="O322" s="5" t="e">
        <f t="shared" si="70"/>
        <v>#REF!</v>
      </c>
      <c r="P322" s="5" t="e">
        <f t="shared" si="70"/>
        <v>#REF!</v>
      </c>
      <c r="Q322" s="5" t="e">
        <f t="shared" si="68"/>
        <v>#REF!</v>
      </c>
      <c r="R322" s="5" t="e">
        <f t="shared" si="62"/>
        <v>#REF!</v>
      </c>
      <c r="S322" s="5" t="e">
        <f t="shared" si="63"/>
        <v>#REF!</v>
      </c>
      <c r="T322" s="5" t="e">
        <f t="shared" si="64"/>
        <v>#REF!</v>
      </c>
      <c r="U322" s="5" t="e">
        <f t="shared" si="69"/>
        <v>#REF!</v>
      </c>
      <c r="V322" s="5" t="e">
        <f t="shared" si="65"/>
        <v>#REF!</v>
      </c>
      <c r="W322" s="5" t="e">
        <f t="shared" si="57"/>
        <v>#REF!</v>
      </c>
    </row>
    <row r="323" spans="6:23" x14ac:dyDescent="0.25">
      <c r="F323" s="2">
        <v>313</v>
      </c>
      <c r="G323" s="14" t="e">
        <f t="shared" si="66"/>
        <v>#REF!</v>
      </c>
      <c r="H323" s="14" t="e">
        <f t="shared" si="58"/>
        <v>#REF!</v>
      </c>
      <c r="I323" s="9" t="e">
        <f t="shared" si="67"/>
        <v>#REF!</v>
      </c>
      <c r="J323" s="9" t="e">
        <f t="shared" si="59"/>
        <v>#REF!</v>
      </c>
      <c r="K323" s="14" t="e">
        <f t="shared" si="60"/>
        <v>#REF!</v>
      </c>
      <c r="L323" s="9" t="e">
        <f>VLOOKUP(YEAR(G323),Справочники!$C$3:$I$33,7,FALSE)</f>
        <v>#REF!</v>
      </c>
      <c r="M323" s="5" t="e">
        <f>VLOOKUP(YEAR(G323),Справочники!$C$3:$F$33,4,FALSE)</f>
        <v>#REF!</v>
      </c>
      <c r="N323" s="5" t="e">
        <f t="shared" si="61"/>
        <v>#REF!</v>
      </c>
      <c r="O323" s="5" t="e">
        <f t="shared" si="70"/>
        <v>#REF!</v>
      </c>
      <c r="P323" s="5" t="e">
        <f t="shared" si="70"/>
        <v>#REF!</v>
      </c>
      <c r="Q323" s="5" t="e">
        <f t="shared" si="68"/>
        <v>#REF!</v>
      </c>
      <c r="R323" s="5" t="e">
        <f t="shared" si="62"/>
        <v>#REF!</v>
      </c>
      <c r="S323" s="5" t="e">
        <f t="shared" si="63"/>
        <v>#REF!</v>
      </c>
      <c r="T323" s="5" t="e">
        <f t="shared" si="64"/>
        <v>#REF!</v>
      </c>
      <c r="U323" s="5" t="e">
        <f t="shared" si="69"/>
        <v>#REF!</v>
      </c>
      <c r="V323" s="5" t="e">
        <f t="shared" si="65"/>
        <v>#REF!</v>
      </c>
      <c r="W323" s="5" t="e">
        <f t="shared" si="57"/>
        <v>#REF!</v>
      </c>
    </row>
    <row r="324" spans="6:23" x14ac:dyDescent="0.25">
      <c r="F324" s="2">
        <v>314</v>
      </c>
      <c r="G324" s="14" t="e">
        <f t="shared" si="66"/>
        <v>#REF!</v>
      </c>
      <c r="H324" s="14" t="e">
        <f t="shared" si="58"/>
        <v>#REF!</v>
      </c>
      <c r="I324" s="9" t="e">
        <f t="shared" si="67"/>
        <v>#REF!</v>
      </c>
      <c r="J324" s="9" t="e">
        <f t="shared" si="59"/>
        <v>#REF!</v>
      </c>
      <c r="K324" s="14" t="e">
        <f t="shared" si="60"/>
        <v>#REF!</v>
      </c>
      <c r="L324" s="9" t="e">
        <f>VLOOKUP(YEAR(G324),Справочники!$C$3:$I$33,7,FALSE)</f>
        <v>#REF!</v>
      </c>
      <c r="M324" s="5" t="e">
        <f>VLOOKUP(YEAR(G324),Справочники!$C$3:$F$33,4,FALSE)</f>
        <v>#REF!</v>
      </c>
      <c r="N324" s="5" t="e">
        <f t="shared" si="61"/>
        <v>#REF!</v>
      </c>
      <c r="O324" s="5" t="e">
        <f t="shared" si="70"/>
        <v>#REF!</v>
      </c>
      <c r="P324" s="5" t="e">
        <f t="shared" si="70"/>
        <v>#REF!</v>
      </c>
      <c r="Q324" s="5" t="e">
        <f t="shared" si="68"/>
        <v>#REF!</v>
      </c>
      <c r="R324" s="5" t="e">
        <f t="shared" si="62"/>
        <v>#REF!</v>
      </c>
      <c r="S324" s="5" t="e">
        <f t="shared" si="63"/>
        <v>#REF!</v>
      </c>
      <c r="T324" s="5" t="e">
        <f t="shared" si="64"/>
        <v>#REF!</v>
      </c>
      <c r="U324" s="5" t="e">
        <f t="shared" si="69"/>
        <v>#REF!</v>
      </c>
      <c r="V324" s="5" t="e">
        <f t="shared" si="65"/>
        <v>#REF!</v>
      </c>
      <c r="W324" s="5" t="e">
        <f t="shared" si="57"/>
        <v>#REF!</v>
      </c>
    </row>
    <row r="325" spans="6:23" x14ac:dyDescent="0.25">
      <c r="F325" s="2">
        <v>315</v>
      </c>
      <c r="G325" s="14" t="e">
        <f t="shared" si="66"/>
        <v>#REF!</v>
      </c>
      <c r="H325" s="14" t="e">
        <f t="shared" si="58"/>
        <v>#REF!</v>
      </c>
      <c r="I325" s="9" t="e">
        <f t="shared" si="67"/>
        <v>#REF!</v>
      </c>
      <c r="J325" s="9" t="e">
        <f t="shared" si="59"/>
        <v>#REF!</v>
      </c>
      <c r="K325" s="14" t="e">
        <f t="shared" si="60"/>
        <v>#REF!</v>
      </c>
      <c r="L325" s="9" t="e">
        <f>VLOOKUP(YEAR(G325),Справочники!$C$3:$I$33,7,FALSE)</f>
        <v>#REF!</v>
      </c>
      <c r="M325" s="5" t="e">
        <f>VLOOKUP(YEAR(G325),Справочники!$C$3:$F$33,4,FALSE)</f>
        <v>#REF!</v>
      </c>
      <c r="N325" s="5" t="e">
        <f t="shared" si="61"/>
        <v>#REF!</v>
      </c>
      <c r="O325" s="5" t="e">
        <f t="shared" si="70"/>
        <v>#REF!</v>
      </c>
      <c r="P325" s="5" t="e">
        <f t="shared" si="70"/>
        <v>#REF!</v>
      </c>
      <c r="Q325" s="5" t="e">
        <f t="shared" si="68"/>
        <v>#REF!</v>
      </c>
      <c r="R325" s="5" t="e">
        <f t="shared" si="62"/>
        <v>#REF!</v>
      </c>
      <c r="S325" s="5" t="e">
        <f t="shared" si="63"/>
        <v>#REF!</v>
      </c>
      <c r="T325" s="5" t="e">
        <f t="shared" si="64"/>
        <v>#REF!</v>
      </c>
      <c r="U325" s="5" t="e">
        <f t="shared" si="69"/>
        <v>#REF!</v>
      </c>
      <c r="V325" s="5" t="e">
        <f t="shared" si="65"/>
        <v>#REF!</v>
      </c>
      <c r="W325" s="5" t="e">
        <f t="shared" si="57"/>
        <v>#REF!</v>
      </c>
    </row>
    <row r="326" spans="6:23" x14ac:dyDescent="0.25">
      <c r="F326" s="2">
        <v>316</v>
      </c>
      <c r="G326" s="14" t="e">
        <f t="shared" si="66"/>
        <v>#REF!</v>
      </c>
      <c r="H326" s="14" t="e">
        <f t="shared" si="58"/>
        <v>#REF!</v>
      </c>
      <c r="I326" s="9" t="e">
        <f t="shared" si="67"/>
        <v>#REF!</v>
      </c>
      <c r="J326" s="9" t="e">
        <f t="shared" si="59"/>
        <v>#REF!</v>
      </c>
      <c r="K326" s="14" t="e">
        <f t="shared" si="60"/>
        <v>#REF!</v>
      </c>
      <c r="L326" s="9" t="e">
        <f>VLOOKUP(YEAR(G326),Справочники!$C$3:$I$33,7,FALSE)</f>
        <v>#REF!</v>
      </c>
      <c r="M326" s="5" t="e">
        <f>VLOOKUP(YEAR(G326),Справочники!$C$3:$F$33,4,FALSE)</f>
        <v>#REF!</v>
      </c>
      <c r="N326" s="5" t="e">
        <f t="shared" si="61"/>
        <v>#REF!</v>
      </c>
      <c r="O326" s="5" t="e">
        <f t="shared" si="70"/>
        <v>#REF!</v>
      </c>
      <c r="P326" s="5" t="e">
        <f t="shared" si="70"/>
        <v>#REF!</v>
      </c>
      <c r="Q326" s="5" t="e">
        <f t="shared" si="68"/>
        <v>#REF!</v>
      </c>
      <c r="R326" s="5" t="e">
        <f t="shared" si="62"/>
        <v>#REF!</v>
      </c>
      <c r="S326" s="5" t="e">
        <f t="shared" si="63"/>
        <v>#REF!</v>
      </c>
      <c r="T326" s="5" t="e">
        <f t="shared" si="64"/>
        <v>#REF!</v>
      </c>
      <c r="U326" s="5" t="e">
        <f t="shared" si="69"/>
        <v>#REF!</v>
      </c>
      <c r="V326" s="5" t="e">
        <f t="shared" si="65"/>
        <v>#REF!</v>
      </c>
      <c r="W326" s="5" t="e">
        <f t="shared" si="57"/>
        <v>#REF!</v>
      </c>
    </row>
    <row r="327" spans="6:23" x14ac:dyDescent="0.25">
      <c r="F327" s="2">
        <v>317</v>
      </c>
      <c r="G327" s="14" t="e">
        <f t="shared" si="66"/>
        <v>#REF!</v>
      </c>
      <c r="H327" s="14" t="e">
        <f t="shared" si="58"/>
        <v>#REF!</v>
      </c>
      <c r="I327" s="9" t="e">
        <f t="shared" si="67"/>
        <v>#REF!</v>
      </c>
      <c r="J327" s="9" t="e">
        <f t="shared" si="59"/>
        <v>#REF!</v>
      </c>
      <c r="K327" s="14" t="e">
        <f t="shared" si="60"/>
        <v>#REF!</v>
      </c>
      <c r="L327" s="9" t="e">
        <f>VLOOKUP(YEAR(G327),Справочники!$C$3:$I$33,7,FALSE)</f>
        <v>#REF!</v>
      </c>
      <c r="M327" s="5" t="e">
        <f>VLOOKUP(YEAR(G327),Справочники!$C$3:$F$33,4,FALSE)</f>
        <v>#REF!</v>
      </c>
      <c r="N327" s="5" t="e">
        <f t="shared" si="61"/>
        <v>#REF!</v>
      </c>
      <c r="O327" s="5" t="e">
        <f t="shared" si="70"/>
        <v>#REF!</v>
      </c>
      <c r="P327" s="5" t="e">
        <f t="shared" si="70"/>
        <v>#REF!</v>
      </c>
      <c r="Q327" s="5" t="e">
        <f t="shared" si="68"/>
        <v>#REF!</v>
      </c>
      <c r="R327" s="5" t="e">
        <f t="shared" si="62"/>
        <v>#REF!</v>
      </c>
      <c r="S327" s="5" t="e">
        <f t="shared" si="63"/>
        <v>#REF!</v>
      </c>
      <c r="T327" s="5" t="e">
        <f t="shared" si="64"/>
        <v>#REF!</v>
      </c>
      <c r="U327" s="5" t="e">
        <f t="shared" si="69"/>
        <v>#REF!</v>
      </c>
      <c r="V327" s="5" t="e">
        <f t="shared" si="65"/>
        <v>#REF!</v>
      </c>
      <c r="W327" s="5" t="e">
        <f t="shared" si="57"/>
        <v>#REF!</v>
      </c>
    </row>
    <row r="328" spans="6:23" x14ac:dyDescent="0.25">
      <c r="F328" s="2">
        <v>318</v>
      </c>
      <c r="G328" s="14" t="e">
        <f t="shared" si="66"/>
        <v>#REF!</v>
      </c>
      <c r="H328" s="14" t="e">
        <f t="shared" si="58"/>
        <v>#REF!</v>
      </c>
      <c r="I328" s="9" t="e">
        <f t="shared" si="67"/>
        <v>#REF!</v>
      </c>
      <c r="J328" s="9" t="e">
        <f t="shared" si="59"/>
        <v>#REF!</v>
      </c>
      <c r="K328" s="14" t="e">
        <f t="shared" si="60"/>
        <v>#REF!</v>
      </c>
      <c r="L328" s="9" t="e">
        <f>VLOOKUP(YEAR(G328),Справочники!$C$3:$I$33,7,FALSE)</f>
        <v>#REF!</v>
      </c>
      <c r="M328" s="5" t="e">
        <f>VLOOKUP(YEAR(G328),Справочники!$C$3:$F$33,4,FALSE)</f>
        <v>#REF!</v>
      </c>
      <c r="N328" s="5" t="e">
        <f t="shared" si="61"/>
        <v>#REF!</v>
      </c>
      <c r="O328" s="5" t="e">
        <f t="shared" si="70"/>
        <v>#REF!</v>
      </c>
      <c r="P328" s="5" t="e">
        <f t="shared" si="70"/>
        <v>#REF!</v>
      </c>
      <c r="Q328" s="5" t="e">
        <f t="shared" si="68"/>
        <v>#REF!</v>
      </c>
      <c r="R328" s="5" t="e">
        <f t="shared" si="62"/>
        <v>#REF!</v>
      </c>
      <c r="S328" s="5" t="e">
        <f t="shared" si="63"/>
        <v>#REF!</v>
      </c>
      <c r="T328" s="5" t="e">
        <f t="shared" si="64"/>
        <v>#REF!</v>
      </c>
      <c r="U328" s="5" t="e">
        <f t="shared" si="69"/>
        <v>#REF!</v>
      </c>
      <c r="V328" s="5" t="e">
        <f t="shared" si="65"/>
        <v>#REF!</v>
      </c>
      <c r="W328" s="5" t="e">
        <f t="shared" si="57"/>
        <v>#REF!</v>
      </c>
    </row>
    <row r="329" spans="6:23" x14ac:dyDescent="0.25">
      <c r="F329" s="2">
        <v>319</v>
      </c>
      <c r="G329" s="14" t="e">
        <f t="shared" si="66"/>
        <v>#REF!</v>
      </c>
      <c r="H329" s="14" t="e">
        <f t="shared" si="58"/>
        <v>#REF!</v>
      </c>
      <c r="I329" s="9" t="e">
        <f t="shared" si="67"/>
        <v>#REF!</v>
      </c>
      <c r="J329" s="9" t="e">
        <f t="shared" si="59"/>
        <v>#REF!</v>
      </c>
      <c r="K329" s="14" t="e">
        <f t="shared" si="60"/>
        <v>#REF!</v>
      </c>
      <c r="L329" s="9" t="e">
        <f>VLOOKUP(YEAR(G329),Справочники!$C$3:$I$33,7,FALSE)</f>
        <v>#REF!</v>
      </c>
      <c r="M329" s="5" t="e">
        <f>VLOOKUP(YEAR(G329),Справочники!$C$3:$F$33,4,FALSE)</f>
        <v>#REF!</v>
      </c>
      <c r="N329" s="5" t="e">
        <f t="shared" si="61"/>
        <v>#REF!</v>
      </c>
      <c r="O329" s="5" t="e">
        <f t="shared" si="70"/>
        <v>#REF!</v>
      </c>
      <c r="P329" s="5" t="e">
        <f t="shared" si="70"/>
        <v>#REF!</v>
      </c>
      <c r="Q329" s="5" t="e">
        <f t="shared" si="68"/>
        <v>#REF!</v>
      </c>
      <c r="R329" s="5" t="e">
        <f t="shared" si="62"/>
        <v>#REF!</v>
      </c>
      <c r="S329" s="5" t="e">
        <f t="shared" si="63"/>
        <v>#REF!</v>
      </c>
      <c r="T329" s="5" t="e">
        <f t="shared" si="64"/>
        <v>#REF!</v>
      </c>
      <c r="U329" s="5" t="e">
        <f t="shared" si="69"/>
        <v>#REF!</v>
      </c>
      <c r="V329" s="5" t="e">
        <f t="shared" si="65"/>
        <v>#REF!</v>
      </c>
      <c r="W329" s="5" t="e">
        <f t="shared" si="57"/>
        <v>#REF!</v>
      </c>
    </row>
    <row r="330" spans="6:23" x14ac:dyDescent="0.25">
      <c r="F330" s="2">
        <v>320</v>
      </c>
      <c r="G330" s="14" t="e">
        <f t="shared" si="66"/>
        <v>#REF!</v>
      </c>
      <c r="H330" s="14" t="e">
        <f t="shared" si="58"/>
        <v>#REF!</v>
      </c>
      <c r="I330" s="9" t="e">
        <f t="shared" si="67"/>
        <v>#REF!</v>
      </c>
      <c r="J330" s="9" t="e">
        <f t="shared" si="59"/>
        <v>#REF!</v>
      </c>
      <c r="K330" s="14" t="e">
        <f t="shared" si="60"/>
        <v>#REF!</v>
      </c>
      <c r="L330" s="9" t="e">
        <f>VLOOKUP(YEAR(G330),Справочники!$C$3:$I$33,7,FALSE)</f>
        <v>#REF!</v>
      </c>
      <c r="M330" s="5" t="e">
        <f>VLOOKUP(YEAR(G330),Справочники!$C$3:$F$33,4,FALSE)</f>
        <v>#REF!</v>
      </c>
      <c r="N330" s="5" t="e">
        <f t="shared" si="61"/>
        <v>#REF!</v>
      </c>
      <c r="O330" s="5" t="e">
        <f t="shared" si="70"/>
        <v>#REF!</v>
      </c>
      <c r="P330" s="5" t="e">
        <f t="shared" si="70"/>
        <v>#REF!</v>
      </c>
      <c r="Q330" s="5" t="e">
        <f t="shared" si="68"/>
        <v>#REF!</v>
      </c>
      <c r="R330" s="5" t="e">
        <f t="shared" si="62"/>
        <v>#REF!</v>
      </c>
      <c r="S330" s="5" t="e">
        <f t="shared" si="63"/>
        <v>#REF!</v>
      </c>
      <c r="T330" s="5" t="e">
        <f t="shared" si="64"/>
        <v>#REF!</v>
      </c>
      <c r="U330" s="5" t="e">
        <f t="shared" si="69"/>
        <v>#REF!</v>
      </c>
      <c r="V330" s="5" t="e">
        <f t="shared" si="65"/>
        <v>#REF!</v>
      </c>
      <c r="W330" s="5" t="e">
        <f t="shared" si="57"/>
        <v>#REF!</v>
      </c>
    </row>
    <row r="331" spans="6:23" x14ac:dyDescent="0.25">
      <c r="F331" s="2">
        <v>321</v>
      </c>
      <c r="G331" s="14" t="e">
        <f t="shared" si="66"/>
        <v>#REF!</v>
      </c>
      <c r="H331" s="14" t="e">
        <f t="shared" si="58"/>
        <v>#REF!</v>
      </c>
      <c r="I331" s="9" t="e">
        <f t="shared" si="67"/>
        <v>#REF!</v>
      </c>
      <c r="J331" s="9" t="e">
        <f t="shared" si="59"/>
        <v>#REF!</v>
      </c>
      <c r="K331" s="14" t="e">
        <f t="shared" si="60"/>
        <v>#REF!</v>
      </c>
      <c r="L331" s="9" t="e">
        <f>VLOOKUP(YEAR(G331),Справочники!$C$3:$I$33,7,FALSE)</f>
        <v>#REF!</v>
      </c>
      <c r="M331" s="5" t="e">
        <f>VLOOKUP(YEAR(G331),Справочники!$C$3:$F$33,4,FALSE)</f>
        <v>#REF!</v>
      </c>
      <c r="N331" s="5" t="e">
        <f t="shared" si="61"/>
        <v>#REF!</v>
      </c>
      <c r="O331" s="5" t="e">
        <f t="shared" si="70"/>
        <v>#REF!</v>
      </c>
      <c r="P331" s="5" t="e">
        <f t="shared" si="70"/>
        <v>#REF!</v>
      </c>
      <c r="Q331" s="5" t="e">
        <f t="shared" si="68"/>
        <v>#REF!</v>
      </c>
      <c r="R331" s="5" t="e">
        <f t="shared" si="62"/>
        <v>#REF!</v>
      </c>
      <c r="S331" s="5" t="e">
        <f t="shared" si="63"/>
        <v>#REF!</v>
      </c>
      <c r="T331" s="5" t="e">
        <f t="shared" si="64"/>
        <v>#REF!</v>
      </c>
      <c r="U331" s="5" t="e">
        <f t="shared" si="69"/>
        <v>#REF!</v>
      </c>
      <c r="V331" s="5" t="e">
        <f t="shared" si="65"/>
        <v>#REF!</v>
      </c>
      <c r="W331" s="5" t="e">
        <f t="shared" ref="W331:W370" si="71">P331+U331-T331</f>
        <v>#REF!</v>
      </c>
    </row>
    <row r="332" spans="6:23" x14ac:dyDescent="0.25">
      <c r="F332" s="2">
        <v>322</v>
      </c>
      <c r="G332" s="14" t="e">
        <f t="shared" si="66"/>
        <v>#REF!</v>
      </c>
      <c r="H332" s="14" t="e">
        <f t="shared" ref="H332:H370" si="72">EOMONTH(G332,0)</f>
        <v>#REF!</v>
      </c>
      <c r="I332" s="9" t="e">
        <f t="shared" si="67"/>
        <v>#REF!</v>
      </c>
      <c r="J332" s="9" t="e">
        <f t="shared" ref="J332:J370" si="73">WEEKDAY(H332,11)</f>
        <v>#REF!</v>
      </c>
      <c r="K332" s="14" t="e">
        <f t="shared" ref="K332:K370" si="74">WORKDAY(H332,IF(OR(J332=6,J332=7),1,0))</f>
        <v>#REF!</v>
      </c>
      <c r="L332" s="9" t="e">
        <f>VLOOKUP(YEAR(G332),Справочники!$C$3:$I$33,7,FALSE)</f>
        <v>#REF!</v>
      </c>
      <c r="M332" s="5" t="e">
        <f>VLOOKUP(YEAR(G332),Справочники!$C$3:$F$33,4,FALSE)</f>
        <v>#REF!</v>
      </c>
      <c r="N332" s="5" t="e">
        <f t="shared" ref="N332:N370" si="75">O332+P332</f>
        <v>#REF!</v>
      </c>
      <c r="O332" s="5" t="e">
        <f t="shared" si="70"/>
        <v>#REF!</v>
      </c>
      <c r="P332" s="5" t="e">
        <f t="shared" si="70"/>
        <v>#REF!</v>
      </c>
      <c r="Q332" s="5" t="e">
        <f t="shared" si="68"/>
        <v>#REF!</v>
      </c>
      <c r="R332" s="5" t="e">
        <f t="shared" ref="R332:R370" si="76">MIN(M332-T332-S332,O332)</f>
        <v>#REF!</v>
      </c>
      <c r="S332" s="5" t="e">
        <f t="shared" ref="S332:S370" si="77">MIN(M332-T332,Q332)</f>
        <v>#REF!</v>
      </c>
      <c r="T332" s="5" t="e">
        <f t="shared" ref="T332:T370" si="78">MIN(M332,P332)</f>
        <v>#REF!</v>
      </c>
      <c r="U332" s="5" t="e">
        <f t="shared" si="69"/>
        <v>#REF!</v>
      </c>
      <c r="V332" s="5" t="e">
        <f t="shared" ref="V332:V370" si="79">O332-R332</f>
        <v>#REF!</v>
      </c>
      <c r="W332" s="5" t="e">
        <f t="shared" si="71"/>
        <v>#REF!</v>
      </c>
    </row>
    <row r="333" spans="6:23" x14ac:dyDescent="0.25">
      <c r="F333" s="2">
        <v>323</v>
      </c>
      <c r="G333" s="14" t="e">
        <f t="shared" ref="G333:G370" si="80">H332+1</f>
        <v>#REF!</v>
      </c>
      <c r="H333" s="14" t="e">
        <f t="shared" si="72"/>
        <v>#REF!</v>
      </c>
      <c r="I333" s="9" t="e">
        <f t="shared" ref="I333:I370" si="81">H333-G333+1</f>
        <v>#REF!</v>
      </c>
      <c r="J333" s="9" t="e">
        <f t="shared" si="73"/>
        <v>#REF!</v>
      </c>
      <c r="K333" s="14" t="e">
        <f t="shared" si="74"/>
        <v>#REF!</v>
      </c>
      <c r="L333" s="9" t="e">
        <f>VLOOKUP(YEAR(G333),Справочники!$C$3:$I$33,7,FALSE)</f>
        <v>#REF!</v>
      </c>
      <c r="M333" s="5" t="e">
        <f>VLOOKUP(YEAR(G333),Справочники!$C$3:$F$33,4,FALSE)</f>
        <v>#REF!</v>
      </c>
      <c r="N333" s="5" t="e">
        <f t="shared" si="75"/>
        <v>#REF!</v>
      </c>
      <c r="O333" s="5" t="e">
        <f t="shared" si="70"/>
        <v>#REF!</v>
      </c>
      <c r="P333" s="5" t="e">
        <f t="shared" si="70"/>
        <v>#REF!</v>
      </c>
      <c r="Q333" s="5" t="e">
        <f t="shared" ref="Q333:Q370" si="82">O333*$D$4/L333*I333</f>
        <v>#REF!</v>
      </c>
      <c r="R333" s="5" t="e">
        <f t="shared" si="76"/>
        <v>#REF!</v>
      </c>
      <c r="S333" s="5" t="e">
        <f t="shared" si="77"/>
        <v>#REF!</v>
      </c>
      <c r="T333" s="5" t="e">
        <f t="shared" si="78"/>
        <v>#REF!</v>
      </c>
      <c r="U333" s="5" t="e">
        <f t="shared" ref="U333:U370" si="83">MAX(Q333-S333,0)</f>
        <v>#REF!</v>
      </c>
      <c r="V333" s="5" t="e">
        <f t="shared" si="79"/>
        <v>#REF!</v>
      </c>
      <c r="W333" s="5" t="e">
        <f t="shared" si="71"/>
        <v>#REF!</v>
      </c>
    </row>
    <row r="334" spans="6:23" x14ac:dyDescent="0.25">
      <c r="F334" s="2">
        <v>324</v>
      </c>
      <c r="G334" s="14" t="e">
        <f t="shared" si="80"/>
        <v>#REF!</v>
      </c>
      <c r="H334" s="14" t="e">
        <f t="shared" si="72"/>
        <v>#REF!</v>
      </c>
      <c r="I334" s="9" t="e">
        <f t="shared" si="81"/>
        <v>#REF!</v>
      </c>
      <c r="J334" s="9" t="e">
        <f t="shared" si="73"/>
        <v>#REF!</v>
      </c>
      <c r="K334" s="14" t="e">
        <f t="shared" si="74"/>
        <v>#REF!</v>
      </c>
      <c r="L334" s="9" t="e">
        <f>VLOOKUP(YEAR(G334),Справочники!$C$3:$I$33,7,FALSE)</f>
        <v>#REF!</v>
      </c>
      <c r="M334" s="5" t="e">
        <f>VLOOKUP(YEAR(G334),Справочники!$C$3:$F$33,4,FALSE)</f>
        <v>#REF!</v>
      </c>
      <c r="N334" s="5" t="e">
        <f t="shared" si="75"/>
        <v>#REF!</v>
      </c>
      <c r="O334" s="5" t="e">
        <f t="shared" si="70"/>
        <v>#REF!</v>
      </c>
      <c r="P334" s="5" t="e">
        <f t="shared" si="70"/>
        <v>#REF!</v>
      </c>
      <c r="Q334" s="5" t="e">
        <f t="shared" si="82"/>
        <v>#REF!</v>
      </c>
      <c r="R334" s="5" t="e">
        <f t="shared" si="76"/>
        <v>#REF!</v>
      </c>
      <c r="S334" s="5" t="e">
        <f t="shared" si="77"/>
        <v>#REF!</v>
      </c>
      <c r="T334" s="5" t="e">
        <f t="shared" si="78"/>
        <v>#REF!</v>
      </c>
      <c r="U334" s="5" t="e">
        <f t="shared" si="83"/>
        <v>#REF!</v>
      </c>
      <c r="V334" s="5" t="e">
        <f t="shared" si="79"/>
        <v>#REF!</v>
      </c>
      <c r="W334" s="5" t="e">
        <f t="shared" si="71"/>
        <v>#REF!</v>
      </c>
    </row>
    <row r="335" spans="6:23" x14ac:dyDescent="0.25">
      <c r="F335" s="2">
        <v>325</v>
      </c>
      <c r="G335" s="14" t="e">
        <f t="shared" si="80"/>
        <v>#REF!</v>
      </c>
      <c r="H335" s="14" t="e">
        <f t="shared" si="72"/>
        <v>#REF!</v>
      </c>
      <c r="I335" s="9" t="e">
        <f t="shared" si="81"/>
        <v>#REF!</v>
      </c>
      <c r="J335" s="9" t="e">
        <f t="shared" si="73"/>
        <v>#REF!</v>
      </c>
      <c r="K335" s="14" t="e">
        <f t="shared" si="74"/>
        <v>#REF!</v>
      </c>
      <c r="L335" s="9" t="e">
        <f>VLOOKUP(YEAR(G335),Справочники!$C$3:$I$33,7,FALSE)</f>
        <v>#REF!</v>
      </c>
      <c r="M335" s="5" t="e">
        <f>VLOOKUP(YEAR(G335),Справочники!$C$3:$F$33,4,FALSE)</f>
        <v>#REF!</v>
      </c>
      <c r="N335" s="5" t="e">
        <f t="shared" si="75"/>
        <v>#REF!</v>
      </c>
      <c r="O335" s="5" t="e">
        <f t="shared" si="70"/>
        <v>#REF!</v>
      </c>
      <c r="P335" s="5" t="e">
        <f t="shared" si="70"/>
        <v>#REF!</v>
      </c>
      <c r="Q335" s="5" t="e">
        <f t="shared" si="82"/>
        <v>#REF!</v>
      </c>
      <c r="R335" s="5" t="e">
        <f t="shared" si="76"/>
        <v>#REF!</v>
      </c>
      <c r="S335" s="5" t="e">
        <f t="shared" si="77"/>
        <v>#REF!</v>
      </c>
      <c r="T335" s="5" t="e">
        <f t="shared" si="78"/>
        <v>#REF!</v>
      </c>
      <c r="U335" s="5" t="e">
        <f t="shared" si="83"/>
        <v>#REF!</v>
      </c>
      <c r="V335" s="5" t="e">
        <f t="shared" si="79"/>
        <v>#REF!</v>
      </c>
      <c r="W335" s="5" t="e">
        <f t="shared" si="71"/>
        <v>#REF!</v>
      </c>
    </row>
    <row r="336" spans="6:23" x14ac:dyDescent="0.25">
      <c r="F336" s="2">
        <v>326</v>
      </c>
      <c r="G336" s="14" t="e">
        <f t="shared" si="80"/>
        <v>#REF!</v>
      </c>
      <c r="H336" s="14" t="e">
        <f t="shared" si="72"/>
        <v>#REF!</v>
      </c>
      <c r="I336" s="9" t="e">
        <f t="shared" si="81"/>
        <v>#REF!</v>
      </c>
      <c r="J336" s="9" t="e">
        <f t="shared" si="73"/>
        <v>#REF!</v>
      </c>
      <c r="K336" s="14" t="e">
        <f t="shared" si="74"/>
        <v>#REF!</v>
      </c>
      <c r="L336" s="9" t="e">
        <f>VLOOKUP(YEAR(G336),Справочники!$C$3:$I$33,7,FALSE)</f>
        <v>#REF!</v>
      </c>
      <c r="M336" s="5" t="e">
        <f>VLOOKUP(YEAR(G336),Справочники!$C$3:$F$33,4,FALSE)</f>
        <v>#REF!</v>
      </c>
      <c r="N336" s="5" t="e">
        <f t="shared" si="75"/>
        <v>#REF!</v>
      </c>
      <c r="O336" s="5" t="e">
        <f t="shared" si="70"/>
        <v>#REF!</v>
      </c>
      <c r="P336" s="5" t="e">
        <f t="shared" si="70"/>
        <v>#REF!</v>
      </c>
      <c r="Q336" s="5" t="e">
        <f t="shared" si="82"/>
        <v>#REF!</v>
      </c>
      <c r="R336" s="5" t="e">
        <f t="shared" si="76"/>
        <v>#REF!</v>
      </c>
      <c r="S336" s="5" t="e">
        <f t="shared" si="77"/>
        <v>#REF!</v>
      </c>
      <c r="T336" s="5" t="e">
        <f t="shared" si="78"/>
        <v>#REF!</v>
      </c>
      <c r="U336" s="5" t="e">
        <f t="shared" si="83"/>
        <v>#REF!</v>
      </c>
      <c r="V336" s="5" t="e">
        <f t="shared" si="79"/>
        <v>#REF!</v>
      </c>
      <c r="W336" s="5" t="e">
        <f t="shared" si="71"/>
        <v>#REF!</v>
      </c>
    </row>
    <row r="337" spans="6:23" x14ac:dyDescent="0.25">
      <c r="F337" s="2">
        <v>327</v>
      </c>
      <c r="G337" s="14" t="e">
        <f t="shared" si="80"/>
        <v>#REF!</v>
      </c>
      <c r="H337" s="14" t="e">
        <f t="shared" si="72"/>
        <v>#REF!</v>
      </c>
      <c r="I337" s="9" t="e">
        <f t="shared" si="81"/>
        <v>#REF!</v>
      </c>
      <c r="J337" s="9" t="e">
        <f t="shared" si="73"/>
        <v>#REF!</v>
      </c>
      <c r="K337" s="14" t="e">
        <f t="shared" si="74"/>
        <v>#REF!</v>
      </c>
      <c r="L337" s="9" t="e">
        <f>VLOOKUP(YEAR(G337),Справочники!$C$3:$I$33,7,FALSE)</f>
        <v>#REF!</v>
      </c>
      <c r="M337" s="5" t="e">
        <f>VLOOKUP(YEAR(G337),Справочники!$C$3:$F$33,4,FALSE)</f>
        <v>#REF!</v>
      </c>
      <c r="N337" s="5" t="e">
        <f t="shared" si="75"/>
        <v>#REF!</v>
      </c>
      <c r="O337" s="5" t="e">
        <f t="shared" si="70"/>
        <v>#REF!</v>
      </c>
      <c r="P337" s="5" t="e">
        <f t="shared" si="70"/>
        <v>#REF!</v>
      </c>
      <c r="Q337" s="5" t="e">
        <f t="shared" si="82"/>
        <v>#REF!</v>
      </c>
      <c r="R337" s="5" t="e">
        <f t="shared" si="76"/>
        <v>#REF!</v>
      </c>
      <c r="S337" s="5" t="e">
        <f t="shared" si="77"/>
        <v>#REF!</v>
      </c>
      <c r="T337" s="5" t="e">
        <f t="shared" si="78"/>
        <v>#REF!</v>
      </c>
      <c r="U337" s="5" t="e">
        <f t="shared" si="83"/>
        <v>#REF!</v>
      </c>
      <c r="V337" s="5" t="e">
        <f t="shared" si="79"/>
        <v>#REF!</v>
      </c>
      <c r="W337" s="5" t="e">
        <f t="shared" si="71"/>
        <v>#REF!</v>
      </c>
    </row>
    <row r="338" spans="6:23" x14ac:dyDescent="0.25">
      <c r="F338" s="2">
        <v>328</v>
      </c>
      <c r="G338" s="14" t="e">
        <f t="shared" si="80"/>
        <v>#REF!</v>
      </c>
      <c r="H338" s="14" t="e">
        <f t="shared" si="72"/>
        <v>#REF!</v>
      </c>
      <c r="I338" s="9" t="e">
        <f t="shared" si="81"/>
        <v>#REF!</v>
      </c>
      <c r="J338" s="9" t="e">
        <f t="shared" si="73"/>
        <v>#REF!</v>
      </c>
      <c r="K338" s="14" t="e">
        <f t="shared" si="74"/>
        <v>#REF!</v>
      </c>
      <c r="L338" s="9" t="e">
        <f>VLOOKUP(YEAR(G338),Справочники!$C$3:$I$33,7,FALSE)</f>
        <v>#REF!</v>
      </c>
      <c r="M338" s="5" t="e">
        <f>VLOOKUP(YEAR(G338),Справочники!$C$3:$F$33,4,FALSE)</f>
        <v>#REF!</v>
      </c>
      <c r="N338" s="5" t="e">
        <f t="shared" si="75"/>
        <v>#REF!</v>
      </c>
      <c r="O338" s="5" t="e">
        <f t="shared" si="70"/>
        <v>#REF!</v>
      </c>
      <c r="P338" s="5" t="e">
        <f t="shared" si="70"/>
        <v>#REF!</v>
      </c>
      <c r="Q338" s="5" t="e">
        <f t="shared" si="82"/>
        <v>#REF!</v>
      </c>
      <c r="R338" s="5" t="e">
        <f t="shared" si="76"/>
        <v>#REF!</v>
      </c>
      <c r="S338" s="5" t="e">
        <f t="shared" si="77"/>
        <v>#REF!</v>
      </c>
      <c r="T338" s="5" t="e">
        <f t="shared" si="78"/>
        <v>#REF!</v>
      </c>
      <c r="U338" s="5" t="e">
        <f t="shared" si="83"/>
        <v>#REF!</v>
      </c>
      <c r="V338" s="5" t="e">
        <f t="shared" si="79"/>
        <v>#REF!</v>
      </c>
      <c r="W338" s="5" t="e">
        <f t="shared" si="71"/>
        <v>#REF!</v>
      </c>
    </row>
    <row r="339" spans="6:23" x14ac:dyDescent="0.25">
      <c r="F339" s="2">
        <v>329</v>
      </c>
      <c r="G339" s="14" t="e">
        <f t="shared" si="80"/>
        <v>#REF!</v>
      </c>
      <c r="H339" s="14" t="e">
        <f t="shared" si="72"/>
        <v>#REF!</v>
      </c>
      <c r="I339" s="9" t="e">
        <f t="shared" si="81"/>
        <v>#REF!</v>
      </c>
      <c r="J339" s="9" t="e">
        <f t="shared" si="73"/>
        <v>#REF!</v>
      </c>
      <c r="K339" s="14" t="e">
        <f t="shared" si="74"/>
        <v>#REF!</v>
      </c>
      <c r="L339" s="9" t="e">
        <f>VLOOKUP(YEAR(G339),Справочники!$C$3:$I$33,7,FALSE)</f>
        <v>#REF!</v>
      </c>
      <c r="M339" s="5" t="e">
        <f>VLOOKUP(YEAR(G339),Справочники!$C$3:$F$33,4,FALSE)</f>
        <v>#REF!</v>
      </c>
      <c r="N339" s="5" t="e">
        <f t="shared" si="75"/>
        <v>#REF!</v>
      </c>
      <c r="O339" s="5" t="e">
        <f t="shared" si="70"/>
        <v>#REF!</v>
      </c>
      <c r="P339" s="5" t="e">
        <f t="shared" si="70"/>
        <v>#REF!</v>
      </c>
      <c r="Q339" s="5" t="e">
        <f t="shared" si="82"/>
        <v>#REF!</v>
      </c>
      <c r="R339" s="5" t="e">
        <f t="shared" si="76"/>
        <v>#REF!</v>
      </c>
      <c r="S339" s="5" t="e">
        <f t="shared" si="77"/>
        <v>#REF!</v>
      </c>
      <c r="T339" s="5" t="e">
        <f t="shared" si="78"/>
        <v>#REF!</v>
      </c>
      <c r="U339" s="5" t="e">
        <f t="shared" si="83"/>
        <v>#REF!</v>
      </c>
      <c r="V339" s="5" t="e">
        <f t="shared" si="79"/>
        <v>#REF!</v>
      </c>
      <c r="W339" s="5" t="e">
        <f t="shared" si="71"/>
        <v>#REF!</v>
      </c>
    </row>
    <row r="340" spans="6:23" x14ac:dyDescent="0.25">
      <c r="F340" s="2">
        <v>330</v>
      </c>
      <c r="G340" s="14" t="e">
        <f t="shared" si="80"/>
        <v>#REF!</v>
      </c>
      <c r="H340" s="14" t="e">
        <f t="shared" si="72"/>
        <v>#REF!</v>
      </c>
      <c r="I340" s="9" t="e">
        <f t="shared" si="81"/>
        <v>#REF!</v>
      </c>
      <c r="J340" s="9" t="e">
        <f t="shared" si="73"/>
        <v>#REF!</v>
      </c>
      <c r="K340" s="14" t="e">
        <f t="shared" si="74"/>
        <v>#REF!</v>
      </c>
      <c r="L340" s="9" t="e">
        <f>VLOOKUP(YEAR(G340),Справочники!$C$3:$I$33,7,FALSE)</f>
        <v>#REF!</v>
      </c>
      <c r="M340" s="5" t="e">
        <f>VLOOKUP(YEAR(G340),Справочники!$C$3:$F$33,4,FALSE)</f>
        <v>#REF!</v>
      </c>
      <c r="N340" s="5" t="e">
        <f t="shared" si="75"/>
        <v>#REF!</v>
      </c>
      <c r="O340" s="5" t="e">
        <f t="shared" si="70"/>
        <v>#REF!</v>
      </c>
      <c r="P340" s="5" t="e">
        <f t="shared" si="70"/>
        <v>#REF!</v>
      </c>
      <c r="Q340" s="5" t="e">
        <f t="shared" si="82"/>
        <v>#REF!</v>
      </c>
      <c r="R340" s="5" t="e">
        <f t="shared" si="76"/>
        <v>#REF!</v>
      </c>
      <c r="S340" s="5" t="e">
        <f t="shared" si="77"/>
        <v>#REF!</v>
      </c>
      <c r="T340" s="5" t="e">
        <f t="shared" si="78"/>
        <v>#REF!</v>
      </c>
      <c r="U340" s="5" t="e">
        <f t="shared" si="83"/>
        <v>#REF!</v>
      </c>
      <c r="V340" s="5" t="e">
        <f t="shared" si="79"/>
        <v>#REF!</v>
      </c>
      <c r="W340" s="5" t="e">
        <f t="shared" si="71"/>
        <v>#REF!</v>
      </c>
    </row>
    <row r="341" spans="6:23" x14ac:dyDescent="0.25">
      <c r="F341" s="2">
        <v>331</v>
      </c>
      <c r="G341" s="14" t="e">
        <f t="shared" si="80"/>
        <v>#REF!</v>
      </c>
      <c r="H341" s="14" t="e">
        <f t="shared" si="72"/>
        <v>#REF!</v>
      </c>
      <c r="I341" s="9" t="e">
        <f t="shared" si="81"/>
        <v>#REF!</v>
      </c>
      <c r="J341" s="9" t="e">
        <f t="shared" si="73"/>
        <v>#REF!</v>
      </c>
      <c r="K341" s="14" t="e">
        <f t="shared" si="74"/>
        <v>#REF!</v>
      </c>
      <c r="L341" s="9" t="e">
        <f>VLOOKUP(YEAR(G341),Справочники!$C$3:$I$33,7,FALSE)</f>
        <v>#REF!</v>
      </c>
      <c r="M341" s="5" t="e">
        <f>VLOOKUP(YEAR(G341),Справочники!$C$3:$F$33,4,FALSE)</f>
        <v>#REF!</v>
      </c>
      <c r="N341" s="5" t="e">
        <f t="shared" si="75"/>
        <v>#REF!</v>
      </c>
      <c r="O341" s="5" t="e">
        <f t="shared" ref="O341:P370" si="84">V340</f>
        <v>#REF!</v>
      </c>
      <c r="P341" s="5" t="e">
        <f t="shared" si="84"/>
        <v>#REF!</v>
      </c>
      <c r="Q341" s="5" t="e">
        <f t="shared" si="82"/>
        <v>#REF!</v>
      </c>
      <c r="R341" s="5" t="e">
        <f t="shared" si="76"/>
        <v>#REF!</v>
      </c>
      <c r="S341" s="5" t="e">
        <f t="shared" si="77"/>
        <v>#REF!</v>
      </c>
      <c r="T341" s="5" t="e">
        <f t="shared" si="78"/>
        <v>#REF!</v>
      </c>
      <c r="U341" s="5" t="e">
        <f t="shared" si="83"/>
        <v>#REF!</v>
      </c>
      <c r="V341" s="5" t="e">
        <f t="shared" si="79"/>
        <v>#REF!</v>
      </c>
      <c r="W341" s="5" t="e">
        <f t="shared" si="71"/>
        <v>#REF!</v>
      </c>
    </row>
    <row r="342" spans="6:23" x14ac:dyDescent="0.25">
      <c r="F342" s="2">
        <v>332</v>
      </c>
      <c r="G342" s="14" t="e">
        <f t="shared" si="80"/>
        <v>#REF!</v>
      </c>
      <c r="H342" s="14" t="e">
        <f t="shared" si="72"/>
        <v>#REF!</v>
      </c>
      <c r="I342" s="9" t="e">
        <f t="shared" si="81"/>
        <v>#REF!</v>
      </c>
      <c r="J342" s="9" t="e">
        <f t="shared" si="73"/>
        <v>#REF!</v>
      </c>
      <c r="K342" s="14" t="e">
        <f t="shared" si="74"/>
        <v>#REF!</v>
      </c>
      <c r="L342" s="9" t="e">
        <f>VLOOKUP(YEAR(G342),Справочники!$C$3:$I$33,7,FALSE)</f>
        <v>#REF!</v>
      </c>
      <c r="M342" s="5" t="e">
        <f>VLOOKUP(YEAR(G342),Справочники!$C$3:$F$33,4,FALSE)</f>
        <v>#REF!</v>
      </c>
      <c r="N342" s="5" t="e">
        <f t="shared" si="75"/>
        <v>#REF!</v>
      </c>
      <c r="O342" s="5" t="e">
        <f t="shared" si="84"/>
        <v>#REF!</v>
      </c>
      <c r="P342" s="5" t="e">
        <f t="shared" si="84"/>
        <v>#REF!</v>
      </c>
      <c r="Q342" s="5" t="e">
        <f t="shared" si="82"/>
        <v>#REF!</v>
      </c>
      <c r="R342" s="5" t="e">
        <f t="shared" si="76"/>
        <v>#REF!</v>
      </c>
      <c r="S342" s="5" t="e">
        <f t="shared" si="77"/>
        <v>#REF!</v>
      </c>
      <c r="T342" s="5" t="e">
        <f t="shared" si="78"/>
        <v>#REF!</v>
      </c>
      <c r="U342" s="5" t="e">
        <f t="shared" si="83"/>
        <v>#REF!</v>
      </c>
      <c r="V342" s="5" t="e">
        <f t="shared" si="79"/>
        <v>#REF!</v>
      </c>
      <c r="W342" s="5" t="e">
        <f t="shared" si="71"/>
        <v>#REF!</v>
      </c>
    </row>
    <row r="343" spans="6:23" x14ac:dyDescent="0.25">
      <c r="F343" s="2">
        <v>333</v>
      </c>
      <c r="G343" s="14" t="e">
        <f t="shared" si="80"/>
        <v>#REF!</v>
      </c>
      <c r="H343" s="14" t="e">
        <f t="shared" si="72"/>
        <v>#REF!</v>
      </c>
      <c r="I343" s="9" t="e">
        <f t="shared" si="81"/>
        <v>#REF!</v>
      </c>
      <c r="J343" s="9" t="e">
        <f t="shared" si="73"/>
        <v>#REF!</v>
      </c>
      <c r="K343" s="14" t="e">
        <f t="shared" si="74"/>
        <v>#REF!</v>
      </c>
      <c r="L343" s="9" t="e">
        <f>VLOOKUP(YEAR(G343),Справочники!$C$3:$I$33,7,FALSE)</f>
        <v>#REF!</v>
      </c>
      <c r="M343" s="5" t="e">
        <f>VLOOKUP(YEAR(G343),Справочники!$C$3:$F$33,4,FALSE)</f>
        <v>#REF!</v>
      </c>
      <c r="N343" s="5" t="e">
        <f t="shared" si="75"/>
        <v>#REF!</v>
      </c>
      <c r="O343" s="5" t="e">
        <f t="shared" si="84"/>
        <v>#REF!</v>
      </c>
      <c r="P343" s="5" t="e">
        <f t="shared" si="84"/>
        <v>#REF!</v>
      </c>
      <c r="Q343" s="5" t="e">
        <f t="shared" si="82"/>
        <v>#REF!</v>
      </c>
      <c r="R343" s="5" t="e">
        <f t="shared" si="76"/>
        <v>#REF!</v>
      </c>
      <c r="S343" s="5" t="e">
        <f t="shared" si="77"/>
        <v>#REF!</v>
      </c>
      <c r="T343" s="5" t="e">
        <f t="shared" si="78"/>
        <v>#REF!</v>
      </c>
      <c r="U343" s="5" t="e">
        <f t="shared" si="83"/>
        <v>#REF!</v>
      </c>
      <c r="V343" s="5" t="e">
        <f t="shared" si="79"/>
        <v>#REF!</v>
      </c>
      <c r="W343" s="5" t="e">
        <f t="shared" si="71"/>
        <v>#REF!</v>
      </c>
    </row>
    <row r="344" spans="6:23" x14ac:dyDescent="0.25">
      <c r="F344" s="2">
        <v>334</v>
      </c>
      <c r="G344" s="14" t="e">
        <f t="shared" si="80"/>
        <v>#REF!</v>
      </c>
      <c r="H344" s="14" t="e">
        <f t="shared" si="72"/>
        <v>#REF!</v>
      </c>
      <c r="I344" s="9" t="e">
        <f t="shared" si="81"/>
        <v>#REF!</v>
      </c>
      <c r="J344" s="9" t="e">
        <f t="shared" si="73"/>
        <v>#REF!</v>
      </c>
      <c r="K344" s="14" t="e">
        <f t="shared" si="74"/>
        <v>#REF!</v>
      </c>
      <c r="L344" s="9" t="e">
        <f>VLOOKUP(YEAR(G344),Справочники!$C$3:$I$33,7,FALSE)</f>
        <v>#REF!</v>
      </c>
      <c r="M344" s="5" t="e">
        <f>VLOOKUP(YEAR(G344),Справочники!$C$3:$F$33,4,FALSE)</f>
        <v>#REF!</v>
      </c>
      <c r="N344" s="5" t="e">
        <f t="shared" si="75"/>
        <v>#REF!</v>
      </c>
      <c r="O344" s="5" t="e">
        <f t="shared" si="84"/>
        <v>#REF!</v>
      </c>
      <c r="P344" s="5" t="e">
        <f t="shared" si="84"/>
        <v>#REF!</v>
      </c>
      <c r="Q344" s="5" t="e">
        <f t="shared" si="82"/>
        <v>#REF!</v>
      </c>
      <c r="R344" s="5" t="e">
        <f t="shared" si="76"/>
        <v>#REF!</v>
      </c>
      <c r="S344" s="5" t="e">
        <f t="shared" si="77"/>
        <v>#REF!</v>
      </c>
      <c r="T344" s="5" t="e">
        <f t="shared" si="78"/>
        <v>#REF!</v>
      </c>
      <c r="U344" s="5" t="e">
        <f t="shared" si="83"/>
        <v>#REF!</v>
      </c>
      <c r="V344" s="5" t="e">
        <f t="shared" si="79"/>
        <v>#REF!</v>
      </c>
      <c r="W344" s="5" t="e">
        <f t="shared" si="71"/>
        <v>#REF!</v>
      </c>
    </row>
    <row r="345" spans="6:23" x14ac:dyDescent="0.25">
      <c r="F345" s="2">
        <v>335</v>
      </c>
      <c r="G345" s="14" t="e">
        <f t="shared" si="80"/>
        <v>#REF!</v>
      </c>
      <c r="H345" s="14" t="e">
        <f t="shared" si="72"/>
        <v>#REF!</v>
      </c>
      <c r="I345" s="9" t="e">
        <f t="shared" si="81"/>
        <v>#REF!</v>
      </c>
      <c r="J345" s="9" t="e">
        <f t="shared" si="73"/>
        <v>#REF!</v>
      </c>
      <c r="K345" s="14" t="e">
        <f t="shared" si="74"/>
        <v>#REF!</v>
      </c>
      <c r="L345" s="9" t="e">
        <f>VLOOKUP(YEAR(G345),Справочники!$C$3:$I$33,7,FALSE)</f>
        <v>#REF!</v>
      </c>
      <c r="M345" s="5" t="e">
        <f>VLOOKUP(YEAR(G345),Справочники!$C$3:$F$33,4,FALSE)</f>
        <v>#REF!</v>
      </c>
      <c r="N345" s="5" t="e">
        <f t="shared" si="75"/>
        <v>#REF!</v>
      </c>
      <c r="O345" s="5" t="e">
        <f t="shared" si="84"/>
        <v>#REF!</v>
      </c>
      <c r="P345" s="5" t="e">
        <f t="shared" si="84"/>
        <v>#REF!</v>
      </c>
      <c r="Q345" s="5" t="e">
        <f t="shared" si="82"/>
        <v>#REF!</v>
      </c>
      <c r="R345" s="5" t="e">
        <f t="shared" si="76"/>
        <v>#REF!</v>
      </c>
      <c r="S345" s="5" t="e">
        <f t="shared" si="77"/>
        <v>#REF!</v>
      </c>
      <c r="T345" s="5" t="e">
        <f t="shared" si="78"/>
        <v>#REF!</v>
      </c>
      <c r="U345" s="5" t="e">
        <f t="shared" si="83"/>
        <v>#REF!</v>
      </c>
      <c r="V345" s="5" t="e">
        <f t="shared" si="79"/>
        <v>#REF!</v>
      </c>
      <c r="W345" s="5" t="e">
        <f t="shared" si="71"/>
        <v>#REF!</v>
      </c>
    </row>
    <row r="346" spans="6:23" x14ac:dyDescent="0.25">
      <c r="F346" s="2">
        <v>336</v>
      </c>
      <c r="G346" s="14" t="e">
        <f t="shared" si="80"/>
        <v>#REF!</v>
      </c>
      <c r="H346" s="14" t="e">
        <f t="shared" si="72"/>
        <v>#REF!</v>
      </c>
      <c r="I346" s="9" t="e">
        <f t="shared" si="81"/>
        <v>#REF!</v>
      </c>
      <c r="J346" s="9" t="e">
        <f t="shared" si="73"/>
        <v>#REF!</v>
      </c>
      <c r="K346" s="14" t="e">
        <f t="shared" si="74"/>
        <v>#REF!</v>
      </c>
      <c r="L346" s="9" t="e">
        <f>VLOOKUP(YEAR(G346),Справочники!$C$3:$I$33,7,FALSE)</f>
        <v>#REF!</v>
      </c>
      <c r="M346" s="5" t="e">
        <f>VLOOKUP(YEAR(G346),Справочники!$C$3:$F$33,4,FALSE)</f>
        <v>#REF!</v>
      </c>
      <c r="N346" s="5" t="e">
        <f t="shared" si="75"/>
        <v>#REF!</v>
      </c>
      <c r="O346" s="5" t="e">
        <f t="shared" si="84"/>
        <v>#REF!</v>
      </c>
      <c r="P346" s="5" t="e">
        <f t="shared" si="84"/>
        <v>#REF!</v>
      </c>
      <c r="Q346" s="5" t="e">
        <f t="shared" si="82"/>
        <v>#REF!</v>
      </c>
      <c r="R346" s="5" t="e">
        <f t="shared" si="76"/>
        <v>#REF!</v>
      </c>
      <c r="S346" s="5" t="e">
        <f t="shared" si="77"/>
        <v>#REF!</v>
      </c>
      <c r="T346" s="5" t="e">
        <f t="shared" si="78"/>
        <v>#REF!</v>
      </c>
      <c r="U346" s="5" t="e">
        <f t="shared" si="83"/>
        <v>#REF!</v>
      </c>
      <c r="V346" s="5" t="e">
        <f t="shared" si="79"/>
        <v>#REF!</v>
      </c>
      <c r="W346" s="5" t="e">
        <f t="shared" si="71"/>
        <v>#REF!</v>
      </c>
    </row>
    <row r="347" spans="6:23" x14ac:dyDescent="0.25">
      <c r="F347" s="2">
        <v>337</v>
      </c>
      <c r="G347" s="14" t="e">
        <f t="shared" si="80"/>
        <v>#REF!</v>
      </c>
      <c r="H347" s="14" t="e">
        <f t="shared" si="72"/>
        <v>#REF!</v>
      </c>
      <c r="I347" s="9" t="e">
        <f t="shared" si="81"/>
        <v>#REF!</v>
      </c>
      <c r="J347" s="9" t="e">
        <f t="shared" si="73"/>
        <v>#REF!</v>
      </c>
      <c r="K347" s="14" t="e">
        <f t="shared" si="74"/>
        <v>#REF!</v>
      </c>
      <c r="L347" s="9" t="e">
        <f>VLOOKUP(YEAR(G347),Справочники!$C$3:$I$33,7,FALSE)</f>
        <v>#REF!</v>
      </c>
      <c r="M347" s="5" t="e">
        <f>VLOOKUP(YEAR(G347),Справочники!$C$3:$F$33,4,FALSE)</f>
        <v>#REF!</v>
      </c>
      <c r="N347" s="5" t="e">
        <f t="shared" si="75"/>
        <v>#REF!</v>
      </c>
      <c r="O347" s="5" t="e">
        <f t="shared" si="84"/>
        <v>#REF!</v>
      </c>
      <c r="P347" s="5" t="e">
        <f t="shared" si="84"/>
        <v>#REF!</v>
      </c>
      <c r="Q347" s="5" t="e">
        <f t="shared" si="82"/>
        <v>#REF!</v>
      </c>
      <c r="R347" s="5" t="e">
        <f t="shared" si="76"/>
        <v>#REF!</v>
      </c>
      <c r="S347" s="5" t="e">
        <f t="shared" si="77"/>
        <v>#REF!</v>
      </c>
      <c r="T347" s="5" t="e">
        <f t="shared" si="78"/>
        <v>#REF!</v>
      </c>
      <c r="U347" s="5" t="e">
        <f t="shared" si="83"/>
        <v>#REF!</v>
      </c>
      <c r="V347" s="5" t="e">
        <f t="shared" si="79"/>
        <v>#REF!</v>
      </c>
      <c r="W347" s="5" t="e">
        <f t="shared" si="71"/>
        <v>#REF!</v>
      </c>
    </row>
    <row r="348" spans="6:23" x14ac:dyDescent="0.25">
      <c r="F348" s="2">
        <v>338</v>
      </c>
      <c r="G348" s="14" t="e">
        <f t="shared" si="80"/>
        <v>#REF!</v>
      </c>
      <c r="H348" s="14" t="e">
        <f t="shared" si="72"/>
        <v>#REF!</v>
      </c>
      <c r="I348" s="9" t="e">
        <f t="shared" si="81"/>
        <v>#REF!</v>
      </c>
      <c r="J348" s="9" t="e">
        <f t="shared" si="73"/>
        <v>#REF!</v>
      </c>
      <c r="K348" s="14" t="e">
        <f t="shared" si="74"/>
        <v>#REF!</v>
      </c>
      <c r="L348" s="9" t="e">
        <f>VLOOKUP(YEAR(G348),Справочники!$C$3:$I$33,7,FALSE)</f>
        <v>#REF!</v>
      </c>
      <c r="M348" s="5" t="e">
        <f>VLOOKUP(YEAR(G348),Справочники!$C$3:$F$33,4,FALSE)</f>
        <v>#REF!</v>
      </c>
      <c r="N348" s="5" t="e">
        <f t="shared" si="75"/>
        <v>#REF!</v>
      </c>
      <c r="O348" s="5" t="e">
        <f t="shared" si="84"/>
        <v>#REF!</v>
      </c>
      <c r="P348" s="5" t="e">
        <f t="shared" si="84"/>
        <v>#REF!</v>
      </c>
      <c r="Q348" s="5" t="e">
        <f t="shared" si="82"/>
        <v>#REF!</v>
      </c>
      <c r="R348" s="5" t="e">
        <f t="shared" si="76"/>
        <v>#REF!</v>
      </c>
      <c r="S348" s="5" t="e">
        <f t="shared" si="77"/>
        <v>#REF!</v>
      </c>
      <c r="T348" s="5" t="e">
        <f t="shared" si="78"/>
        <v>#REF!</v>
      </c>
      <c r="U348" s="5" t="e">
        <f t="shared" si="83"/>
        <v>#REF!</v>
      </c>
      <c r="V348" s="5" t="e">
        <f t="shared" si="79"/>
        <v>#REF!</v>
      </c>
      <c r="W348" s="5" t="e">
        <f t="shared" si="71"/>
        <v>#REF!</v>
      </c>
    </row>
    <row r="349" spans="6:23" x14ac:dyDescent="0.25">
      <c r="F349" s="2">
        <v>339</v>
      </c>
      <c r="G349" s="14" t="e">
        <f t="shared" si="80"/>
        <v>#REF!</v>
      </c>
      <c r="H349" s="14" t="e">
        <f t="shared" si="72"/>
        <v>#REF!</v>
      </c>
      <c r="I349" s="9" t="e">
        <f t="shared" si="81"/>
        <v>#REF!</v>
      </c>
      <c r="J349" s="9" t="e">
        <f t="shared" si="73"/>
        <v>#REF!</v>
      </c>
      <c r="K349" s="14" t="e">
        <f t="shared" si="74"/>
        <v>#REF!</v>
      </c>
      <c r="L349" s="9" t="e">
        <f>VLOOKUP(YEAR(G349),Справочники!$C$3:$I$33,7,FALSE)</f>
        <v>#REF!</v>
      </c>
      <c r="M349" s="5" t="e">
        <f>VLOOKUP(YEAR(G349),Справочники!$C$3:$F$33,4,FALSE)</f>
        <v>#REF!</v>
      </c>
      <c r="N349" s="5" t="e">
        <f t="shared" si="75"/>
        <v>#REF!</v>
      </c>
      <c r="O349" s="5" t="e">
        <f t="shared" si="84"/>
        <v>#REF!</v>
      </c>
      <c r="P349" s="5" t="e">
        <f t="shared" si="84"/>
        <v>#REF!</v>
      </c>
      <c r="Q349" s="5" t="e">
        <f t="shared" si="82"/>
        <v>#REF!</v>
      </c>
      <c r="R349" s="5" t="e">
        <f t="shared" si="76"/>
        <v>#REF!</v>
      </c>
      <c r="S349" s="5" t="e">
        <f t="shared" si="77"/>
        <v>#REF!</v>
      </c>
      <c r="T349" s="5" t="e">
        <f t="shared" si="78"/>
        <v>#REF!</v>
      </c>
      <c r="U349" s="5" t="e">
        <f t="shared" si="83"/>
        <v>#REF!</v>
      </c>
      <c r="V349" s="5" t="e">
        <f t="shared" si="79"/>
        <v>#REF!</v>
      </c>
      <c r="W349" s="5" t="e">
        <f t="shared" si="71"/>
        <v>#REF!</v>
      </c>
    </row>
    <row r="350" spans="6:23" x14ac:dyDescent="0.25">
      <c r="F350" s="2">
        <v>340</v>
      </c>
      <c r="G350" s="14" t="e">
        <f t="shared" si="80"/>
        <v>#REF!</v>
      </c>
      <c r="H350" s="14" t="e">
        <f t="shared" si="72"/>
        <v>#REF!</v>
      </c>
      <c r="I350" s="9" t="e">
        <f t="shared" si="81"/>
        <v>#REF!</v>
      </c>
      <c r="J350" s="9" t="e">
        <f t="shared" si="73"/>
        <v>#REF!</v>
      </c>
      <c r="K350" s="14" t="e">
        <f t="shared" si="74"/>
        <v>#REF!</v>
      </c>
      <c r="L350" s="9" t="e">
        <f>VLOOKUP(YEAR(G350),Справочники!$C$3:$I$33,7,FALSE)</f>
        <v>#REF!</v>
      </c>
      <c r="M350" s="5" t="e">
        <f>VLOOKUP(YEAR(G350),Справочники!$C$3:$F$33,4,FALSE)</f>
        <v>#REF!</v>
      </c>
      <c r="N350" s="5" t="e">
        <f t="shared" si="75"/>
        <v>#REF!</v>
      </c>
      <c r="O350" s="5" t="e">
        <f t="shared" si="84"/>
        <v>#REF!</v>
      </c>
      <c r="P350" s="5" t="e">
        <f t="shared" si="84"/>
        <v>#REF!</v>
      </c>
      <c r="Q350" s="5" t="e">
        <f t="shared" si="82"/>
        <v>#REF!</v>
      </c>
      <c r="R350" s="5" t="e">
        <f t="shared" si="76"/>
        <v>#REF!</v>
      </c>
      <c r="S350" s="5" t="e">
        <f t="shared" si="77"/>
        <v>#REF!</v>
      </c>
      <c r="T350" s="5" t="e">
        <f t="shared" si="78"/>
        <v>#REF!</v>
      </c>
      <c r="U350" s="5" t="e">
        <f t="shared" si="83"/>
        <v>#REF!</v>
      </c>
      <c r="V350" s="5" t="e">
        <f t="shared" si="79"/>
        <v>#REF!</v>
      </c>
      <c r="W350" s="5" t="e">
        <f t="shared" si="71"/>
        <v>#REF!</v>
      </c>
    </row>
    <row r="351" spans="6:23" x14ac:dyDescent="0.25">
      <c r="F351" s="2">
        <v>341</v>
      </c>
      <c r="G351" s="14" t="e">
        <f t="shared" si="80"/>
        <v>#REF!</v>
      </c>
      <c r="H351" s="14" t="e">
        <f t="shared" si="72"/>
        <v>#REF!</v>
      </c>
      <c r="I351" s="9" t="e">
        <f t="shared" si="81"/>
        <v>#REF!</v>
      </c>
      <c r="J351" s="9" t="e">
        <f t="shared" si="73"/>
        <v>#REF!</v>
      </c>
      <c r="K351" s="14" t="e">
        <f t="shared" si="74"/>
        <v>#REF!</v>
      </c>
      <c r="L351" s="9" t="e">
        <f>VLOOKUP(YEAR(G351),Справочники!$C$3:$I$33,7,FALSE)</f>
        <v>#REF!</v>
      </c>
      <c r="M351" s="5" t="e">
        <f>VLOOKUP(YEAR(G351),Справочники!$C$3:$F$33,4,FALSE)</f>
        <v>#REF!</v>
      </c>
      <c r="N351" s="5" t="e">
        <f t="shared" si="75"/>
        <v>#REF!</v>
      </c>
      <c r="O351" s="5" t="e">
        <f t="shared" si="84"/>
        <v>#REF!</v>
      </c>
      <c r="P351" s="5" t="e">
        <f t="shared" si="84"/>
        <v>#REF!</v>
      </c>
      <c r="Q351" s="5" t="e">
        <f t="shared" si="82"/>
        <v>#REF!</v>
      </c>
      <c r="R351" s="5" t="e">
        <f t="shared" si="76"/>
        <v>#REF!</v>
      </c>
      <c r="S351" s="5" t="e">
        <f t="shared" si="77"/>
        <v>#REF!</v>
      </c>
      <c r="T351" s="5" t="e">
        <f t="shared" si="78"/>
        <v>#REF!</v>
      </c>
      <c r="U351" s="5" t="e">
        <f t="shared" si="83"/>
        <v>#REF!</v>
      </c>
      <c r="V351" s="5" t="e">
        <f t="shared" si="79"/>
        <v>#REF!</v>
      </c>
      <c r="W351" s="5" t="e">
        <f t="shared" si="71"/>
        <v>#REF!</v>
      </c>
    </row>
    <row r="352" spans="6:23" x14ac:dyDescent="0.25">
      <c r="F352" s="2">
        <v>342</v>
      </c>
      <c r="G352" s="14" t="e">
        <f t="shared" si="80"/>
        <v>#REF!</v>
      </c>
      <c r="H352" s="14" t="e">
        <f t="shared" si="72"/>
        <v>#REF!</v>
      </c>
      <c r="I352" s="9" t="e">
        <f t="shared" si="81"/>
        <v>#REF!</v>
      </c>
      <c r="J352" s="9" t="e">
        <f t="shared" si="73"/>
        <v>#REF!</v>
      </c>
      <c r="K352" s="14" t="e">
        <f t="shared" si="74"/>
        <v>#REF!</v>
      </c>
      <c r="L352" s="9" t="e">
        <f>VLOOKUP(YEAR(G352),Справочники!$C$3:$I$33,7,FALSE)</f>
        <v>#REF!</v>
      </c>
      <c r="M352" s="5" t="e">
        <f>VLOOKUP(YEAR(G352),Справочники!$C$3:$F$33,4,FALSE)</f>
        <v>#REF!</v>
      </c>
      <c r="N352" s="5" t="e">
        <f t="shared" si="75"/>
        <v>#REF!</v>
      </c>
      <c r="O352" s="5" t="e">
        <f t="shared" si="84"/>
        <v>#REF!</v>
      </c>
      <c r="P352" s="5" t="e">
        <f t="shared" si="84"/>
        <v>#REF!</v>
      </c>
      <c r="Q352" s="5" t="e">
        <f t="shared" si="82"/>
        <v>#REF!</v>
      </c>
      <c r="R352" s="5" t="e">
        <f t="shared" si="76"/>
        <v>#REF!</v>
      </c>
      <c r="S352" s="5" t="e">
        <f t="shared" si="77"/>
        <v>#REF!</v>
      </c>
      <c r="T352" s="5" t="e">
        <f t="shared" si="78"/>
        <v>#REF!</v>
      </c>
      <c r="U352" s="5" t="e">
        <f t="shared" si="83"/>
        <v>#REF!</v>
      </c>
      <c r="V352" s="5" t="e">
        <f t="shared" si="79"/>
        <v>#REF!</v>
      </c>
      <c r="W352" s="5" t="e">
        <f t="shared" si="71"/>
        <v>#REF!</v>
      </c>
    </row>
    <row r="353" spans="6:23" x14ac:dyDescent="0.25">
      <c r="F353" s="2">
        <v>343</v>
      </c>
      <c r="G353" s="14" t="e">
        <f t="shared" si="80"/>
        <v>#REF!</v>
      </c>
      <c r="H353" s="14" t="e">
        <f t="shared" si="72"/>
        <v>#REF!</v>
      </c>
      <c r="I353" s="9" t="e">
        <f t="shared" si="81"/>
        <v>#REF!</v>
      </c>
      <c r="J353" s="9" t="e">
        <f t="shared" si="73"/>
        <v>#REF!</v>
      </c>
      <c r="K353" s="14" t="e">
        <f t="shared" si="74"/>
        <v>#REF!</v>
      </c>
      <c r="L353" s="9" t="e">
        <f>VLOOKUP(YEAR(G353),Справочники!$C$3:$I$33,7,FALSE)</f>
        <v>#REF!</v>
      </c>
      <c r="M353" s="5" t="e">
        <f>VLOOKUP(YEAR(G353),Справочники!$C$3:$F$33,4,FALSE)</f>
        <v>#REF!</v>
      </c>
      <c r="N353" s="5" t="e">
        <f t="shared" si="75"/>
        <v>#REF!</v>
      </c>
      <c r="O353" s="5" t="e">
        <f t="shared" si="84"/>
        <v>#REF!</v>
      </c>
      <c r="P353" s="5" t="e">
        <f t="shared" si="84"/>
        <v>#REF!</v>
      </c>
      <c r="Q353" s="5" t="e">
        <f t="shared" si="82"/>
        <v>#REF!</v>
      </c>
      <c r="R353" s="5" t="e">
        <f t="shared" si="76"/>
        <v>#REF!</v>
      </c>
      <c r="S353" s="5" t="e">
        <f t="shared" si="77"/>
        <v>#REF!</v>
      </c>
      <c r="T353" s="5" t="e">
        <f t="shared" si="78"/>
        <v>#REF!</v>
      </c>
      <c r="U353" s="5" t="e">
        <f t="shared" si="83"/>
        <v>#REF!</v>
      </c>
      <c r="V353" s="5" t="e">
        <f t="shared" si="79"/>
        <v>#REF!</v>
      </c>
      <c r="W353" s="5" t="e">
        <f t="shared" si="71"/>
        <v>#REF!</v>
      </c>
    </row>
    <row r="354" spans="6:23" x14ac:dyDescent="0.25">
      <c r="F354" s="2">
        <v>344</v>
      </c>
      <c r="G354" s="14" t="e">
        <f t="shared" si="80"/>
        <v>#REF!</v>
      </c>
      <c r="H354" s="14" t="e">
        <f t="shared" si="72"/>
        <v>#REF!</v>
      </c>
      <c r="I354" s="9" t="e">
        <f t="shared" si="81"/>
        <v>#REF!</v>
      </c>
      <c r="J354" s="9" t="e">
        <f t="shared" si="73"/>
        <v>#REF!</v>
      </c>
      <c r="K354" s="14" t="e">
        <f t="shared" si="74"/>
        <v>#REF!</v>
      </c>
      <c r="L354" s="9" t="e">
        <f>VLOOKUP(YEAR(G354),Справочники!$C$3:$I$33,7,FALSE)</f>
        <v>#REF!</v>
      </c>
      <c r="M354" s="5" t="e">
        <f>VLOOKUP(YEAR(G354),Справочники!$C$3:$F$33,4,FALSE)</f>
        <v>#REF!</v>
      </c>
      <c r="N354" s="5" t="e">
        <f t="shared" si="75"/>
        <v>#REF!</v>
      </c>
      <c r="O354" s="5" t="e">
        <f t="shared" si="84"/>
        <v>#REF!</v>
      </c>
      <c r="P354" s="5" t="e">
        <f t="shared" si="84"/>
        <v>#REF!</v>
      </c>
      <c r="Q354" s="5" t="e">
        <f t="shared" si="82"/>
        <v>#REF!</v>
      </c>
      <c r="R354" s="5" t="e">
        <f t="shared" si="76"/>
        <v>#REF!</v>
      </c>
      <c r="S354" s="5" t="e">
        <f t="shared" si="77"/>
        <v>#REF!</v>
      </c>
      <c r="T354" s="5" t="e">
        <f t="shared" si="78"/>
        <v>#REF!</v>
      </c>
      <c r="U354" s="5" t="e">
        <f t="shared" si="83"/>
        <v>#REF!</v>
      </c>
      <c r="V354" s="5" t="e">
        <f t="shared" si="79"/>
        <v>#REF!</v>
      </c>
      <c r="W354" s="5" t="e">
        <f t="shared" si="71"/>
        <v>#REF!</v>
      </c>
    </row>
    <row r="355" spans="6:23" x14ac:dyDescent="0.25">
      <c r="F355" s="2">
        <v>345</v>
      </c>
      <c r="G355" s="14" t="e">
        <f t="shared" si="80"/>
        <v>#REF!</v>
      </c>
      <c r="H355" s="14" t="e">
        <f t="shared" si="72"/>
        <v>#REF!</v>
      </c>
      <c r="I355" s="9" t="e">
        <f t="shared" si="81"/>
        <v>#REF!</v>
      </c>
      <c r="J355" s="9" t="e">
        <f t="shared" si="73"/>
        <v>#REF!</v>
      </c>
      <c r="K355" s="14" t="e">
        <f t="shared" si="74"/>
        <v>#REF!</v>
      </c>
      <c r="L355" s="9" t="e">
        <f>VLOOKUP(YEAR(G355),Справочники!$C$3:$I$33,7,FALSE)</f>
        <v>#REF!</v>
      </c>
      <c r="M355" s="5" t="e">
        <f>VLOOKUP(YEAR(G355),Справочники!$C$3:$F$33,4,FALSE)</f>
        <v>#REF!</v>
      </c>
      <c r="N355" s="5" t="e">
        <f t="shared" si="75"/>
        <v>#REF!</v>
      </c>
      <c r="O355" s="5" t="e">
        <f t="shared" si="84"/>
        <v>#REF!</v>
      </c>
      <c r="P355" s="5" t="e">
        <f t="shared" si="84"/>
        <v>#REF!</v>
      </c>
      <c r="Q355" s="5" t="e">
        <f t="shared" si="82"/>
        <v>#REF!</v>
      </c>
      <c r="R355" s="5" t="e">
        <f t="shared" si="76"/>
        <v>#REF!</v>
      </c>
      <c r="S355" s="5" t="e">
        <f t="shared" si="77"/>
        <v>#REF!</v>
      </c>
      <c r="T355" s="5" t="e">
        <f t="shared" si="78"/>
        <v>#REF!</v>
      </c>
      <c r="U355" s="5" t="e">
        <f t="shared" si="83"/>
        <v>#REF!</v>
      </c>
      <c r="V355" s="5" t="e">
        <f t="shared" si="79"/>
        <v>#REF!</v>
      </c>
      <c r="W355" s="5" t="e">
        <f t="shared" si="71"/>
        <v>#REF!</v>
      </c>
    </row>
    <row r="356" spans="6:23" x14ac:dyDescent="0.25">
      <c r="F356" s="2">
        <v>346</v>
      </c>
      <c r="G356" s="14" t="e">
        <f t="shared" si="80"/>
        <v>#REF!</v>
      </c>
      <c r="H356" s="14" t="e">
        <f t="shared" si="72"/>
        <v>#REF!</v>
      </c>
      <c r="I356" s="9" t="e">
        <f t="shared" si="81"/>
        <v>#REF!</v>
      </c>
      <c r="J356" s="9" t="e">
        <f t="shared" si="73"/>
        <v>#REF!</v>
      </c>
      <c r="K356" s="14" t="e">
        <f t="shared" si="74"/>
        <v>#REF!</v>
      </c>
      <c r="L356" s="9" t="e">
        <f>VLOOKUP(YEAR(G356),Справочники!$C$3:$I$33,7,FALSE)</f>
        <v>#REF!</v>
      </c>
      <c r="M356" s="5" t="e">
        <f>VLOOKUP(YEAR(G356),Справочники!$C$3:$F$33,4,FALSE)</f>
        <v>#REF!</v>
      </c>
      <c r="N356" s="5" t="e">
        <f t="shared" si="75"/>
        <v>#REF!</v>
      </c>
      <c r="O356" s="5" t="e">
        <f t="shared" si="84"/>
        <v>#REF!</v>
      </c>
      <c r="P356" s="5" t="e">
        <f t="shared" si="84"/>
        <v>#REF!</v>
      </c>
      <c r="Q356" s="5" t="e">
        <f t="shared" si="82"/>
        <v>#REF!</v>
      </c>
      <c r="R356" s="5" t="e">
        <f t="shared" si="76"/>
        <v>#REF!</v>
      </c>
      <c r="S356" s="5" t="e">
        <f t="shared" si="77"/>
        <v>#REF!</v>
      </c>
      <c r="T356" s="5" t="e">
        <f t="shared" si="78"/>
        <v>#REF!</v>
      </c>
      <c r="U356" s="5" t="e">
        <f t="shared" si="83"/>
        <v>#REF!</v>
      </c>
      <c r="V356" s="5" t="e">
        <f t="shared" si="79"/>
        <v>#REF!</v>
      </c>
      <c r="W356" s="5" t="e">
        <f t="shared" si="71"/>
        <v>#REF!</v>
      </c>
    </row>
    <row r="357" spans="6:23" x14ac:dyDescent="0.25">
      <c r="F357" s="2">
        <v>347</v>
      </c>
      <c r="G357" s="14" t="e">
        <f t="shared" si="80"/>
        <v>#REF!</v>
      </c>
      <c r="H357" s="14" t="e">
        <f t="shared" si="72"/>
        <v>#REF!</v>
      </c>
      <c r="I357" s="9" t="e">
        <f t="shared" si="81"/>
        <v>#REF!</v>
      </c>
      <c r="J357" s="9" t="e">
        <f t="shared" si="73"/>
        <v>#REF!</v>
      </c>
      <c r="K357" s="14" t="e">
        <f t="shared" si="74"/>
        <v>#REF!</v>
      </c>
      <c r="L357" s="9" t="e">
        <f>VLOOKUP(YEAR(G357),Справочники!$C$3:$I$33,7,FALSE)</f>
        <v>#REF!</v>
      </c>
      <c r="M357" s="5" t="e">
        <f>VLOOKUP(YEAR(G357),Справочники!$C$3:$F$33,4,FALSE)</f>
        <v>#REF!</v>
      </c>
      <c r="N357" s="5" t="e">
        <f t="shared" si="75"/>
        <v>#REF!</v>
      </c>
      <c r="O357" s="5" t="e">
        <f t="shared" si="84"/>
        <v>#REF!</v>
      </c>
      <c r="P357" s="5" t="e">
        <f t="shared" si="84"/>
        <v>#REF!</v>
      </c>
      <c r="Q357" s="5" t="e">
        <f t="shared" si="82"/>
        <v>#REF!</v>
      </c>
      <c r="R357" s="5" t="e">
        <f t="shared" si="76"/>
        <v>#REF!</v>
      </c>
      <c r="S357" s="5" t="e">
        <f t="shared" si="77"/>
        <v>#REF!</v>
      </c>
      <c r="T357" s="5" t="e">
        <f t="shared" si="78"/>
        <v>#REF!</v>
      </c>
      <c r="U357" s="5" t="e">
        <f t="shared" si="83"/>
        <v>#REF!</v>
      </c>
      <c r="V357" s="5" t="e">
        <f t="shared" si="79"/>
        <v>#REF!</v>
      </c>
      <c r="W357" s="5" t="e">
        <f t="shared" si="71"/>
        <v>#REF!</v>
      </c>
    </row>
    <row r="358" spans="6:23" x14ac:dyDescent="0.25">
      <c r="F358" s="2">
        <v>348</v>
      </c>
      <c r="G358" s="14" t="e">
        <f t="shared" si="80"/>
        <v>#REF!</v>
      </c>
      <c r="H358" s="14" t="e">
        <f t="shared" si="72"/>
        <v>#REF!</v>
      </c>
      <c r="I358" s="9" t="e">
        <f t="shared" si="81"/>
        <v>#REF!</v>
      </c>
      <c r="J358" s="9" t="e">
        <f t="shared" si="73"/>
        <v>#REF!</v>
      </c>
      <c r="K358" s="14" t="e">
        <f t="shared" si="74"/>
        <v>#REF!</v>
      </c>
      <c r="L358" s="9" t="e">
        <f>VLOOKUP(YEAR(G358),Справочники!$C$3:$I$33,7,FALSE)</f>
        <v>#REF!</v>
      </c>
      <c r="M358" s="5" t="e">
        <f>VLOOKUP(YEAR(G358),Справочники!$C$3:$F$33,4,FALSE)</f>
        <v>#REF!</v>
      </c>
      <c r="N358" s="5" t="e">
        <f t="shared" si="75"/>
        <v>#REF!</v>
      </c>
      <c r="O358" s="5" t="e">
        <f t="shared" si="84"/>
        <v>#REF!</v>
      </c>
      <c r="P358" s="5" t="e">
        <f t="shared" si="84"/>
        <v>#REF!</v>
      </c>
      <c r="Q358" s="5" t="e">
        <f t="shared" si="82"/>
        <v>#REF!</v>
      </c>
      <c r="R358" s="5" t="e">
        <f t="shared" si="76"/>
        <v>#REF!</v>
      </c>
      <c r="S358" s="5" t="e">
        <f t="shared" si="77"/>
        <v>#REF!</v>
      </c>
      <c r="T358" s="5" t="e">
        <f t="shared" si="78"/>
        <v>#REF!</v>
      </c>
      <c r="U358" s="5" t="e">
        <f t="shared" si="83"/>
        <v>#REF!</v>
      </c>
      <c r="V358" s="5" t="e">
        <f t="shared" si="79"/>
        <v>#REF!</v>
      </c>
      <c r="W358" s="5" t="e">
        <f t="shared" si="71"/>
        <v>#REF!</v>
      </c>
    </row>
    <row r="359" spans="6:23" x14ac:dyDescent="0.25">
      <c r="F359" s="2">
        <v>349</v>
      </c>
      <c r="G359" s="14" t="e">
        <f t="shared" si="80"/>
        <v>#REF!</v>
      </c>
      <c r="H359" s="14" t="e">
        <f t="shared" si="72"/>
        <v>#REF!</v>
      </c>
      <c r="I359" s="9" t="e">
        <f t="shared" si="81"/>
        <v>#REF!</v>
      </c>
      <c r="J359" s="9" t="e">
        <f t="shared" si="73"/>
        <v>#REF!</v>
      </c>
      <c r="K359" s="14" t="e">
        <f t="shared" si="74"/>
        <v>#REF!</v>
      </c>
      <c r="L359" s="9" t="e">
        <f>VLOOKUP(YEAR(G359),Справочники!$C$3:$I$33,7,FALSE)</f>
        <v>#REF!</v>
      </c>
      <c r="M359" s="5" t="e">
        <f>VLOOKUP(YEAR(G359),Справочники!$C$3:$F$33,4,FALSE)</f>
        <v>#REF!</v>
      </c>
      <c r="N359" s="5" t="e">
        <f t="shared" si="75"/>
        <v>#REF!</v>
      </c>
      <c r="O359" s="5" t="e">
        <f t="shared" si="84"/>
        <v>#REF!</v>
      </c>
      <c r="P359" s="5" t="e">
        <f t="shared" si="84"/>
        <v>#REF!</v>
      </c>
      <c r="Q359" s="5" t="e">
        <f t="shared" si="82"/>
        <v>#REF!</v>
      </c>
      <c r="R359" s="5" t="e">
        <f t="shared" si="76"/>
        <v>#REF!</v>
      </c>
      <c r="S359" s="5" t="e">
        <f t="shared" si="77"/>
        <v>#REF!</v>
      </c>
      <c r="T359" s="5" t="e">
        <f t="shared" si="78"/>
        <v>#REF!</v>
      </c>
      <c r="U359" s="5" t="e">
        <f t="shared" si="83"/>
        <v>#REF!</v>
      </c>
      <c r="V359" s="5" t="e">
        <f t="shared" si="79"/>
        <v>#REF!</v>
      </c>
      <c r="W359" s="5" t="e">
        <f t="shared" si="71"/>
        <v>#REF!</v>
      </c>
    </row>
    <row r="360" spans="6:23" x14ac:dyDescent="0.25">
      <c r="F360" s="2">
        <v>350</v>
      </c>
      <c r="G360" s="14" t="e">
        <f t="shared" si="80"/>
        <v>#REF!</v>
      </c>
      <c r="H360" s="14" t="e">
        <f t="shared" si="72"/>
        <v>#REF!</v>
      </c>
      <c r="I360" s="9" t="e">
        <f t="shared" si="81"/>
        <v>#REF!</v>
      </c>
      <c r="J360" s="9" t="e">
        <f t="shared" si="73"/>
        <v>#REF!</v>
      </c>
      <c r="K360" s="14" t="e">
        <f t="shared" si="74"/>
        <v>#REF!</v>
      </c>
      <c r="L360" s="9" t="e">
        <f>VLOOKUP(YEAR(G360),Справочники!$C$3:$I$33,7,FALSE)</f>
        <v>#REF!</v>
      </c>
      <c r="M360" s="5" t="e">
        <f>VLOOKUP(YEAR(G360),Справочники!$C$3:$F$33,4,FALSE)</f>
        <v>#REF!</v>
      </c>
      <c r="N360" s="5" t="e">
        <f t="shared" si="75"/>
        <v>#REF!</v>
      </c>
      <c r="O360" s="5" t="e">
        <f t="shared" si="84"/>
        <v>#REF!</v>
      </c>
      <c r="P360" s="5" t="e">
        <f t="shared" si="84"/>
        <v>#REF!</v>
      </c>
      <c r="Q360" s="5" t="e">
        <f t="shared" si="82"/>
        <v>#REF!</v>
      </c>
      <c r="R360" s="5" t="e">
        <f t="shared" si="76"/>
        <v>#REF!</v>
      </c>
      <c r="S360" s="5" t="e">
        <f t="shared" si="77"/>
        <v>#REF!</v>
      </c>
      <c r="T360" s="5" t="e">
        <f t="shared" si="78"/>
        <v>#REF!</v>
      </c>
      <c r="U360" s="5" t="e">
        <f t="shared" si="83"/>
        <v>#REF!</v>
      </c>
      <c r="V360" s="5" t="e">
        <f t="shared" si="79"/>
        <v>#REF!</v>
      </c>
      <c r="W360" s="5" t="e">
        <f t="shared" si="71"/>
        <v>#REF!</v>
      </c>
    </row>
    <row r="361" spans="6:23" x14ac:dyDescent="0.25">
      <c r="F361" s="2">
        <v>351</v>
      </c>
      <c r="G361" s="14" t="e">
        <f t="shared" si="80"/>
        <v>#REF!</v>
      </c>
      <c r="H361" s="14" t="e">
        <f t="shared" si="72"/>
        <v>#REF!</v>
      </c>
      <c r="I361" s="9" t="e">
        <f t="shared" si="81"/>
        <v>#REF!</v>
      </c>
      <c r="J361" s="9" t="e">
        <f t="shared" si="73"/>
        <v>#REF!</v>
      </c>
      <c r="K361" s="14" t="e">
        <f t="shared" si="74"/>
        <v>#REF!</v>
      </c>
      <c r="L361" s="9" t="e">
        <f>VLOOKUP(YEAR(G361),Справочники!$C$3:$I$33,7,FALSE)</f>
        <v>#REF!</v>
      </c>
      <c r="M361" s="5" t="e">
        <f>VLOOKUP(YEAR(G361),Справочники!$C$3:$F$33,4,FALSE)</f>
        <v>#REF!</v>
      </c>
      <c r="N361" s="5" t="e">
        <f t="shared" si="75"/>
        <v>#REF!</v>
      </c>
      <c r="O361" s="5" t="e">
        <f t="shared" si="84"/>
        <v>#REF!</v>
      </c>
      <c r="P361" s="5" t="e">
        <f t="shared" si="84"/>
        <v>#REF!</v>
      </c>
      <c r="Q361" s="5" t="e">
        <f t="shared" si="82"/>
        <v>#REF!</v>
      </c>
      <c r="R361" s="5" t="e">
        <f t="shared" si="76"/>
        <v>#REF!</v>
      </c>
      <c r="S361" s="5" t="e">
        <f t="shared" si="77"/>
        <v>#REF!</v>
      </c>
      <c r="T361" s="5" t="e">
        <f t="shared" si="78"/>
        <v>#REF!</v>
      </c>
      <c r="U361" s="5" t="e">
        <f t="shared" si="83"/>
        <v>#REF!</v>
      </c>
      <c r="V361" s="5" t="e">
        <f t="shared" si="79"/>
        <v>#REF!</v>
      </c>
      <c r="W361" s="5" t="e">
        <f t="shared" si="71"/>
        <v>#REF!</v>
      </c>
    </row>
    <row r="362" spans="6:23" x14ac:dyDescent="0.25">
      <c r="F362" s="2">
        <v>352</v>
      </c>
      <c r="G362" s="14" t="e">
        <f t="shared" si="80"/>
        <v>#REF!</v>
      </c>
      <c r="H362" s="14" t="e">
        <f t="shared" si="72"/>
        <v>#REF!</v>
      </c>
      <c r="I362" s="9" t="e">
        <f t="shared" si="81"/>
        <v>#REF!</v>
      </c>
      <c r="J362" s="9" t="e">
        <f t="shared" si="73"/>
        <v>#REF!</v>
      </c>
      <c r="K362" s="14" t="e">
        <f t="shared" si="74"/>
        <v>#REF!</v>
      </c>
      <c r="L362" s="9" t="e">
        <f>VLOOKUP(YEAR(G362),Справочники!$C$3:$I$33,7,FALSE)</f>
        <v>#REF!</v>
      </c>
      <c r="M362" s="5" t="e">
        <f>VLOOKUP(YEAR(G362),Справочники!$C$3:$F$33,4,FALSE)</f>
        <v>#REF!</v>
      </c>
      <c r="N362" s="5" t="e">
        <f t="shared" si="75"/>
        <v>#REF!</v>
      </c>
      <c r="O362" s="5" t="e">
        <f t="shared" si="84"/>
        <v>#REF!</v>
      </c>
      <c r="P362" s="5" t="e">
        <f t="shared" si="84"/>
        <v>#REF!</v>
      </c>
      <c r="Q362" s="5" t="e">
        <f t="shared" si="82"/>
        <v>#REF!</v>
      </c>
      <c r="R362" s="5" t="e">
        <f t="shared" si="76"/>
        <v>#REF!</v>
      </c>
      <c r="S362" s="5" t="e">
        <f t="shared" si="77"/>
        <v>#REF!</v>
      </c>
      <c r="T362" s="5" t="e">
        <f t="shared" si="78"/>
        <v>#REF!</v>
      </c>
      <c r="U362" s="5" t="e">
        <f t="shared" si="83"/>
        <v>#REF!</v>
      </c>
      <c r="V362" s="5" t="e">
        <f t="shared" si="79"/>
        <v>#REF!</v>
      </c>
      <c r="W362" s="5" t="e">
        <f t="shared" si="71"/>
        <v>#REF!</v>
      </c>
    </row>
    <row r="363" spans="6:23" x14ac:dyDescent="0.25">
      <c r="F363" s="2">
        <v>353</v>
      </c>
      <c r="G363" s="14" t="e">
        <f t="shared" si="80"/>
        <v>#REF!</v>
      </c>
      <c r="H363" s="14" t="e">
        <f t="shared" si="72"/>
        <v>#REF!</v>
      </c>
      <c r="I363" s="9" t="e">
        <f t="shared" si="81"/>
        <v>#REF!</v>
      </c>
      <c r="J363" s="9" t="e">
        <f t="shared" si="73"/>
        <v>#REF!</v>
      </c>
      <c r="K363" s="14" t="e">
        <f t="shared" si="74"/>
        <v>#REF!</v>
      </c>
      <c r="L363" s="9" t="e">
        <f>VLOOKUP(YEAR(G363),Справочники!$C$3:$I$33,7,FALSE)</f>
        <v>#REF!</v>
      </c>
      <c r="M363" s="5" t="e">
        <f>VLOOKUP(YEAR(G363),Справочники!$C$3:$F$33,4,FALSE)</f>
        <v>#REF!</v>
      </c>
      <c r="N363" s="5" t="e">
        <f t="shared" si="75"/>
        <v>#REF!</v>
      </c>
      <c r="O363" s="5" t="e">
        <f t="shared" si="84"/>
        <v>#REF!</v>
      </c>
      <c r="P363" s="5" t="e">
        <f t="shared" si="84"/>
        <v>#REF!</v>
      </c>
      <c r="Q363" s="5" t="e">
        <f t="shared" si="82"/>
        <v>#REF!</v>
      </c>
      <c r="R363" s="5" t="e">
        <f t="shared" si="76"/>
        <v>#REF!</v>
      </c>
      <c r="S363" s="5" t="e">
        <f t="shared" si="77"/>
        <v>#REF!</v>
      </c>
      <c r="T363" s="5" t="e">
        <f t="shared" si="78"/>
        <v>#REF!</v>
      </c>
      <c r="U363" s="5" t="e">
        <f t="shared" si="83"/>
        <v>#REF!</v>
      </c>
      <c r="V363" s="5" t="e">
        <f t="shared" si="79"/>
        <v>#REF!</v>
      </c>
      <c r="W363" s="5" t="e">
        <f t="shared" si="71"/>
        <v>#REF!</v>
      </c>
    </row>
    <row r="364" spans="6:23" x14ac:dyDescent="0.25">
      <c r="F364" s="2">
        <v>354</v>
      </c>
      <c r="G364" s="14" t="e">
        <f t="shared" si="80"/>
        <v>#REF!</v>
      </c>
      <c r="H364" s="14" t="e">
        <f t="shared" si="72"/>
        <v>#REF!</v>
      </c>
      <c r="I364" s="9" t="e">
        <f t="shared" si="81"/>
        <v>#REF!</v>
      </c>
      <c r="J364" s="9" t="e">
        <f t="shared" si="73"/>
        <v>#REF!</v>
      </c>
      <c r="K364" s="14" t="e">
        <f t="shared" si="74"/>
        <v>#REF!</v>
      </c>
      <c r="L364" s="9" t="e">
        <f>VLOOKUP(YEAR(G364),Справочники!$C$3:$I$33,7,FALSE)</f>
        <v>#REF!</v>
      </c>
      <c r="M364" s="5" t="e">
        <f>VLOOKUP(YEAR(G364),Справочники!$C$3:$F$33,4,FALSE)</f>
        <v>#REF!</v>
      </c>
      <c r="N364" s="5" t="e">
        <f t="shared" si="75"/>
        <v>#REF!</v>
      </c>
      <c r="O364" s="5" t="e">
        <f t="shared" si="84"/>
        <v>#REF!</v>
      </c>
      <c r="P364" s="5" t="e">
        <f t="shared" si="84"/>
        <v>#REF!</v>
      </c>
      <c r="Q364" s="5" t="e">
        <f t="shared" si="82"/>
        <v>#REF!</v>
      </c>
      <c r="R364" s="5" t="e">
        <f t="shared" si="76"/>
        <v>#REF!</v>
      </c>
      <c r="S364" s="5" t="e">
        <f t="shared" si="77"/>
        <v>#REF!</v>
      </c>
      <c r="T364" s="5" t="e">
        <f t="shared" si="78"/>
        <v>#REF!</v>
      </c>
      <c r="U364" s="5" t="e">
        <f t="shared" si="83"/>
        <v>#REF!</v>
      </c>
      <c r="V364" s="5" t="e">
        <f t="shared" si="79"/>
        <v>#REF!</v>
      </c>
      <c r="W364" s="5" t="e">
        <f t="shared" si="71"/>
        <v>#REF!</v>
      </c>
    </row>
    <row r="365" spans="6:23" x14ac:dyDescent="0.25">
      <c r="F365" s="2">
        <v>355</v>
      </c>
      <c r="G365" s="14" t="e">
        <f t="shared" si="80"/>
        <v>#REF!</v>
      </c>
      <c r="H365" s="14" t="e">
        <f t="shared" si="72"/>
        <v>#REF!</v>
      </c>
      <c r="I365" s="9" t="e">
        <f t="shared" si="81"/>
        <v>#REF!</v>
      </c>
      <c r="J365" s="9" t="e">
        <f t="shared" si="73"/>
        <v>#REF!</v>
      </c>
      <c r="K365" s="14" t="e">
        <f t="shared" si="74"/>
        <v>#REF!</v>
      </c>
      <c r="L365" s="9" t="e">
        <f>VLOOKUP(YEAR(G365),Справочники!$C$3:$I$33,7,FALSE)</f>
        <v>#REF!</v>
      </c>
      <c r="M365" s="5" t="e">
        <f>VLOOKUP(YEAR(G365),Справочники!$C$3:$F$33,4,FALSE)</f>
        <v>#REF!</v>
      </c>
      <c r="N365" s="5" t="e">
        <f t="shared" si="75"/>
        <v>#REF!</v>
      </c>
      <c r="O365" s="5" t="e">
        <f t="shared" si="84"/>
        <v>#REF!</v>
      </c>
      <c r="P365" s="5" t="e">
        <f t="shared" si="84"/>
        <v>#REF!</v>
      </c>
      <c r="Q365" s="5" t="e">
        <f t="shared" si="82"/>
        <v>#REF!</v>
      </c>
      <c r="R365" s="5" t="e">
        <f t="shared" si="76"/>
        <v>#REF!</v>
      </c>
      <c r="S365" s="5" t="e">
        <f t="shared" si="77"/>
        <v>#REF!</v>
      </c>
      <c r="T365" s="5" t="e">
        <f t="shared" si="78"/>
        <v>#REF!</v>
      </c>
      <c r="U365" s="5" t="e">
        <f t="shared" si="83"/>
        <v>#REF!</v>
      </c>
      <c r="V365" s="5" t="e">
        <f t="shared" si="79"/>
        <v>#REF!</v>
      </c>
      <c r="W365" s="5" t="e">
        <f t="shared" si="71"/>
        <v>#REF!</v>
      </c>
    </row>
    <row r="366" spans="6:23" x14ac:dyDescent="0.25">
      <c r="F366" s="2">
        <v>356</v>
      </c>
      <c r="G366" s="14" t="e">
        <f t="shared" si="80"/>
        <v>#REF!</v>
      </c>
      <c r="H366" s="14" t="e">
        <f t="shared" si="72"/>
        <v>#REF!</v>
      </c>
      <c r="I366" s="9" t="e">
        <f t="shared" si="81"/>
        <v>#REF!</v>
      </c>
      <c r="J366" s="9" t="e">
        <f t="shared" si="73"/>
        <v>#REF!</v>
      </c>
      <c r="K366" s="14" t="e">
        <f t="shared" si="74"/>
        <v>#REF!</v>
      </c>
      <c r="L366" s="9" t="e">
        <f>VLOOKUP(YEAR(G366),Справочники!$C$3:$I$33,7,FALSE)</f>
        <v>#REF!</v>
      </c>
      <c r="M366" s="5" t="e">
        <f>VLOOKUP(YEAR(G366),Справочники!$C$3:$F$33,4,FALSE)</f>
        <v>#REF!</v>
      </c>
      <c r="N366" s="5" t="e">
        <f t="shared" si="75"/>
        <v>#REF!</v>
      </c>
      <c r="O366" s="5" t="e">
        <f t="shared" si="84"/>
        <v>#REF!</v>
      </c>
      <c r="P366" s="5" t="e">
        <f t="shared" si="84"/>
        <v>#REF!</v>
      </c>
      <c r="Q366" s="5" t="e">
        <f t="shared" si="82"/>
        <v>#REF!</v>
      </c>
      <c r="R366" s="5" t="e">
        <f t="shared" si="76"/>
        <v>#REF!</v>
      </c>
      <c r="S366" s="5" t="e">
        <f t="shared" si="77"/>
        <v>#REF!</v>
      </c>
      <c r="T366" s="5" t="e">
        <f t="shared" si="78"/>
        <v>#REF!</v>
      </c>
      <c r="U366" s="5" t="e">
        <f t="shared" si="83"/>
        <v>#REF!</v>
      </c>
      <c r="V366" s="5" t="e">
        <f t="shared" si="79"/>
        <v>#REF!</v>
      </c>
      <c r="W366" s="5" t="e">
        <f t="shared" si="71"/>
        <v>#REF!</v>
      </c>
    </row>
    <row r="367" spans="6:23" x14ac:dyDescent="0.25">
      <c r="F367" s="2">
        <v>357</v>
      </c>
      <c r="G367" s="14" t="e">
        <f t="shared" si="80"/>
        <v>#REF!</v>
      </c>
      <c r="H367" s="14" t="e">
        <f t="shared" si="72"/>
        <v>#REF!</v>
      </c>
      <c r="I367" s="9" t="e">
        <f t="shared" si="81"/>
        <v>#REF!</v>
      </c>
      <c r="J367" s="9" t="e">
        <f t="shared" si="73"/>
        <v>#REF!</v>
      </c>
      <c r="K367" s="14" t="e">
        <f t="shared" si="74"/>
        <v>#REF!</v>
      </c>
      <c r="L367" s="9" t="e">
        <f>VLOOKUP(YEAR(G367),Справочники!$C$3:$I$33,7,FALSE)</f>
        <v>#REF!</v>
      </c>
      <c r="M367" s="5" t="e">
        <f>VLOOKUP(YEAR(G367),Справочники!$C$3:$F$33,4,FALSE)</f>
        <v>#REF!</v>
      </c>
      <c r="N367" s="5" t="e">
        <f t="shared" si="75"/>
        <v>#REF!</v>
      </c>
      <c r="O367" s="5" t="e">
        <f t="shared" si="84"/>
        <v>#REF!</v>
      </c>
      <c r="P367" s="5" t="e">
        <f t="shared" si="84"/>
        <v>#REF!</v>
      </c>
      <c r="Q367" s="5" t="e">
        <f t="shared" si="82"/>
        <v>#REF!</v>
      </c>
      <c r="R367" s="5" t="e">
        <f t="shared" si="76"/>
        <v>#REF!</v>
      </c>
      <c r="S367" s="5" t="e">
        <f t="shared" si="77"/>
        <v>#REF!</v>
      </c>
      <c r="T367" s="5" t="e">
        <f t="shared" si="78"/>
        <v>#REF!</v>
      </c>
      <c r="U367" s="5" t="e">
        <f t="shared" si="83"/>
        <v>#REF!</v>
      </c>
      <c r="V367" s="5" t="e">
        <f t="shared" si="79"/>
        <v>#REF!</v>
      </c>
      <c r="W367" s="5" t="e">
        <f t="shared" si="71"/>
        <v>#REF!</v>
      </c>
    </row>
    <row r="368" spans="6:23" x14ac:dyDescent="0.25">
      <c r="F368" s="2">
        <v>358</v>
      </c>
      <c r="G368" s="14" t="e">
        <f t="shared" si="80"/>
        <v>#REF!</v>
      </c>
      <c r="H368" s="14" t="e">
        <f t="shared" si="72"/>
        <v>#REF!</v>
      </c>
      <c r="I368" s="9" t="e">
        <f t="shared" si="81"/>
        <v>#REF!</v>
      </c>
      <c r="J368" s="9" t="e">
        <f t="shared" si="73"/>
        <v>#REF!</v>
      </c>
      <c r="K368" s="14" t="e">
        <f t="shared" si="74"/>
        <v>#REF!</v>
      </c>
      <c r="L368" s="9" t="e">
        <f>VLOOKUP(YEAR(G368),Справочники!$C$3:$I$33,7,FALSE)</f>
        <v>#REF!</v>
      </c>
      <c r="M368" s="5" t="e">
        <f>VLOOKUP(YEAR(G368),Справочники!$C$3:$F$33,4,FALSE)</f>
        <v>#REF!</v>
      </c>
      <c r="N368" s="5" t="e">
        <f t="shared" si="75"/>
        <v>#REF!</v>
      </c>
      <c r="O368" s="5" t="e">
        <f t="shared" si="84"/>
        <v>#REF!</v>
      </c>
      <c r="P368" s="5" t="e">
        <f t="shared" si="84"/>
        <v>#REF!</v>
      </c>
      <c r="Q368" s="5" t="e">
        <f t="shared" si="82"/>
        <v>#REF!</v>
      </c>
      <c r="R368" s="5" t="e">
        <f t="shared" si="76"/>
        <v>#REF!</v>
      </c>
      <c r="S368" s="5" t="e">
        <f t="shared" si="77"/>
        <v>#REF!</v>
      </c>
      <c r="T368" s="5" t="e">
        <f t="shared" si="78"/>
        <v>#REF!</v>
      </c>
      <c r="U368" s="5" t="e">
        <f t="shared" si="83"/>
        <v>#REF!</v>
      </c>
      <c r="V368" s="5" t="e">
        <f t="shared" si="79"/>
        <v>#REF!</v>
      </c>
      <c r="W368" s="5" t="e">
        <f t="shared" si="71"/>
        <v>#REF!</v>
      </c>
    </row>
    <row r="369" spans="6:23" x14ac:dyDescent="0.25">
      <c r="F369" s="2">
        <v>359</v>
      </c>
      <c r="G369" s="14" t="e">
        <f t="shared" si="80"/>
        <v>#REF!</v>
      </c>
      <c r="H369" s="14" t="e">
        <f t="shared" si="72"/>
        <v>#REF!</v>
      </c>
      <c r="I369" s="9" t="e">
        <f t="shared" si="81"/>
        <v>#REF!</v>
      </c>
      <c r="J369" s="9" t="e">
        <f t="shared" si="73"/>
        <v>#REF!</v>
      </c>
      <c r="K369" s="14" t="e">
        <f t="shared" si="74"/>
        <v>#REF!</v>
      </c>
      <c r="L369" s="9" t="e">
        <f>VLOOKUP(YEAR(G369),Справочники!$C$3:$I$33,7,FALSE)</f>
        <v>#REF!</v>
      </c>
      <c r="M369" s="5" t="e">
        <f>VLOOKUP(YEAR(G369),Справочники!$C$3:$F$33,4,FALSE)</f>
        <v>#REF!</v>
      </c>
      <c r="N369" s="5" t="e">
        <f t="shared" si="75"/>
        <v>#REF!</v>
      </c>
      <c r="O369" s="5" t="e">
        <f t="shared" si="84"/>
        <v>#REF!</v>
      </c>
      <c r="P369" s="5" t="e">
        <f t="shared" si="84"/>
        <v>#REF!</v>
      </c>
      <c r="Q369" s="5" t="e">
        <f t="shared" si="82"/>
        <v>#REF!</v>
      </c>
      <c r="R369" s="5" t="e">
        <f t="shared" si="76"/>
        <v>#REF!</v>
      </c>
      <c r="S369" s="5" t="e">
        <f t="shared" si="77"/>
        <v>#REF!</v>
      </c>
      <c r="T369" s="5" t="e">
        <f t="shared" si="78"/>
        <v>#REF!</v>
      </c>
      <c r="U369" s="5" t="e">
        <f t="shared" si="83"/>
        <v>#REF!</v>
      </c>
      <c r="V369" s="5" t="e">
        <f t="shared" si="79"/>
        <v>#REF!</v>
      </c>
      <c r="W369" s="5" t="e">
        <f t="shared" si="71"/>
        <v>#REF!</v>
      </c>
    </row>
    <row r="370" spans="6:23" x14ac:dyDescent="0.25">
      <c r="F370" s="2">
        <v>360</v>
      </c>
      <c r="G370" s="14" t="e">
        <f t="shared" si="80"/>
        <v>#REF!</v>
      </c>
      <c r="H370" s="14" t="e">
        <f t="shared" si="72"/>
        <v>#REF!</v>
      </c>
      <c r="I370" s="9" t="e">
        <f t="shared" si="81"/>
        <v>#REF!</v>
      </c>
      <c r="J370" s="9" t="e">
        <f t="shared" si="73"/>
        <v>#REF!</v>
      </c>
      <c r="K370" s="14" t="e">
        <f t="shared" si="74"/>
        <v>#REF!</v>
      </c>
      <c r="L370" s="9" t="e">
        <f>VLOOKUP(YEAR(G370),Справочники!$C$3:$I$33,7,FALSE)</f>
        <v>#REF!</v>
      </c>
      <c r="M370" s="5" t="e">
        <f>VLOOKUP(YEAR(G370),Справочники!$C$3:$F$33,4,FALSE)</f>
        <v>#REF!</v>
      </c>
      <c r="N370" s="5" t="e">
        <f t="shared" si="75"/>
        <v>#REF!</v>
      </c>
      <c r="O370" s="5" t="e">
        <f t="shared" si="84"/>
        <v>#REF!</v>
      </c>
      <c r="P370" s="5" t="e">
        <f t="shared" si="84"/>
        <v>#REF!</v>
      </c>
      <c r="Q370" s="5" t="e">
        <f t="shared" si="82"/>
        <v>#REF!</v>
      </c>
      <c r="R370" s="5" t="e">
        <f t="shared" si="76"/>
        <v>#REF!</v>
      </c>
      <c r="S370" s="5" t="e">
        <f t="shared" si="77"/>
        <v>#REF!</v>
      </c>
      <c r="T370" s="5" t="e">
        <f t="shared" si="78"/>
        <v>#REF!</v>
      </c>
      <c r="U370" s="5" t="e">
        <f t="shared" si="83"/>
        <v>#REF!</v>
      </c>
      <c r="V370" s="5" t="e">
        <f t="shared" si="79"/>
        <v>#REF!</v>
      </c>
      <c r="W370" s="5" t="e">
        <f t="shared" si="71"/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2:Z86"/>
  <sheetViews>
    <sheetView workbookViewId="0">
      <selection activeCell="C33" sqref="C33"/>
    </sheetView>
  </sheetViews>
  <sheetFormatPr defaultRowHeight="15" x14ac:dyDescent="0.25"/>
  <cols>
    <col min="2" max="2" width="4.28515625" customWidth="1"/>
    <col min="3" max="3" width="5" bestFit="1" customWidth="1"/>
    <col min="4" max="4" width="20.85546875" bestFit="1" customWidth="1"/>
    <col min="6" max="6" width="19.85546875" bestFit="1" customWidth="1"/>
    <col min="8" max="8" width="20.140625" customWidth="1"/>
    <col min="10" max="10" width="12.42578125" customWidth="1"/>
    <col min="13" max="13" width="26.28515625" customWidth="1"/>
    <col min="14" max="14" width="9.140625" customWidth="1"/>
    <col min="15" max="15" width="16.140625" customWidth="1"/>
    <col min="16" max="16" width="9.140625" customWidth="1"/>
    <col min="17" max="18" width="20" customWidth="1"/>
    <col min="19" max="19" width="31" customWidth="1"/>
    <col min="20" max="20" width="19.42578125" customWidth="1"/>
    <col min="26" max="26" width="35.5703125" bestFit="1" customWidth="1"/>
  </cols>
  <sheetData>
    <row r="2" spans="3:26" ht="45" x14ac:dyDescent="0.25">
      <c r="C2" s="22" t="s">
        <v>38</v>
      </c>
      <c r="D2" s="26" t="s">
        <v>40</v>
      </c>
      <c r="E2" s="27" t="s">
        <v>33</v>
      </c>
      <c r="F2" s="22" t="s">
        <v>39</v>
      </c>
      <c r="G2" s="22" t="s">
        <v>33</v>
      </c>
      <c r="H2" s="22" t="s">
        <v>42</v>
      </c>
      <c r="I2" s="22" t="s">
        <v>43</v>
      </c>
      <c r="J2" s="22" t="s">
        <v>34</v>
      </c>
      <c r="K2" s="22" t="s">
        <v>80</v>
      </c>
      <c r="L2" s="22" t="s">
        <v>33</v>
      </c>
      <c r="M2" s="23" t="s">
        <v>16</v>
      </c>
      <c r="O2" s="22" t="s">
        <v>23</v>
      </c>
      <c r="Q2" s="24" t="s">
        <v>15</v>
      </c>
      <c r="R2" s="24" t="s">
        <v>45</v>
      </c>
      <c r="S2" s="23" t="s">
        <v>74</v>
      </c>
      <c r="W2" s="25" t="s">
        <v>49</v>
      </c>
    </row>
    <row r="3" spans="3:26" x14ac:dyDescent="0.25">
      <c r="C3" s="2">
        <v>2016</v>
      </c>
      <c r="D3" s="28">
        <v>20490</v>
      </c>
      <c r="E3" s="29" t="s">
        <v>41</v>
      </c>
      <c r="F3" s="10">
        <v>20490</v>
      </c>
      <c r="G3" s="2" t="s">
        <v>41</v>
      </c>
      <c r="H3" s="2"/>
      <c r="I3" s="2">
        <f>IF(J3="да",366,365)</f>
        <v>366</v>
      </c>
      <c r="J3" s="2" t="s">
        <v>36</v>
      </c>
      <c r="M3" t="s">
        <v>20</v>
      </c>
      <c r="O3" s="9">
        <v>1400000</v>
      </c>
      <c r="Q3" s="36">
        <v>0.115</v>
      </c>
      <c r="R3" s="37">
        <v>2100000</v>
      </c>
      <c r="S3" s="9">
        <f>R3+IF('Ввод данных'!$L$40="да",'Ввод данных'!$L$38,0)</f>
        <v>2100000</v>
      </c>
      <c r="W3" s="39">
        <v>0.8</v>
      </c>
      <c r="Z3" t="s">
        <v>122</v>
      </c>
    </row>
    <row r="4" spans="3:26" x14ac:dyDescent="0.25">
      <c r="C4" s="2">
        <v>2017</v>
      </c>
      <c r="D4" s="28">
        <v>21678</v>
      </c>
      <c r="E4" s="30">
        <v>5.8099999999999999E-2</v>
      </c>
      <c r="F4" s="10">
        <v>21678</v>
      </c>
      <c r="G4" s="21">
        <f>F4/F3-1</f>
        <v>5.79795021961933E-2</v>
      </c>
      <c r="H4" s="21">
        <f>D4/F4</f>
        <v>1</v>
      </c>
      <c r="I4" s="2">
        <f t="shared" ref="I4:I33" si="0">IF(J4="да",366,365)</f>
        <v>365</v>
      </c>
      <c r="J4" s="2" t="s">
        <v>35</v>
      </c>
      <c r="K4" s="93">
        <v>21678</v>
      </c>
      <c r="L4" s="94">
        <v>5.8099999999999999E-2</v>
      </c>
      <c r="M4" t="s">
        <v>17</v>
      </c>
      <c r="Q4" s="36">
        <v>0.125</v>
      </c>
      <c r="R4" s="37">
        <v>1930000</v>
      </c>
      <c r="S4" s="9">
        <f>R4+IF('Ввод данных'!$L$40="да",'Ввод данных'!$L$38,0)</f>
        <v>1930000</v>
      </c>
      <c r="Z4" s="136" t="s">
        <v>95</v>
      </c>
    </row>
    <row r="5" spans="3:26" x14ac:dyDescent="0.25">
      <c r="C5" s="2">
        <v>2018</v>
      </c>
      <c r="D5" s="28">
        <f t="shared" ref="D5:D33" si="1">D4*(1+E5)</f>
        <v>21678</v>
      </c>
      <c r="E5" s="41">
        <v>0</v>
      </c>
      <c r="F5" s="10">
        <v>23050</v>
      </c>
      <c r="G5" s="21">
        <f t="shared" ref="G5:G33" si="2">F5/F4-1</f>
        <v>6.3289971399575595E-2</v>
      </c>
      <c r="H5" s="21">
        <f t="shared" ref="H5:H33" si="3">D5/F5</f>
        <v>0.94047722342733187</v>
      </c>
      <c r="I5" s="2">
        <f t="shared" si="0"/>
        <v>365</v>
      </c>
      <c r="J5" s="2" t="s">
        <v>35</v>
      </c>
      <c r="K5" s="93">
        <v>21678</v>
      </c>
      <c r="L5" s="94">
        <v>0</v>
      </c>
      <c r="M5" t="s">
        <v>22</v>
      </c>
      <c r="Z5" s="136" t="s">
        <v>123</v>
      </c>
    </row>
    <row r="6" spans="3:26" x14ac:dyDescent="0.25">
      <c r="C6" s="2">
        <v>2019</v>
      </c>
      <c r="D6" s="28">
        <f t="shared" si="1"/>
        <v>21678</v>
      </c>
      <c r="E6" s="41">
        <v>0</v>
      </c>
      <c r="F6" s="10">
        <v>23995</v>
      </c>
      <c r="G6" s="21">
        <f t="shared" si="2"/>
        <v>4.0997830802603108E-2</v>
      </c>
      <c r="H6" s="21">
        <f t="shared" si="3"/>
        <v>0.90343821629506149</v>
      </c>
      <c r="I6" s="2">
        <f t="shared" si="0"/>
        <v>365</v>
      </c>
      <c r="J6" s="2" t="s">
        <v>35</v>
      </c>
      <c r="K6" s="93">
        <v>21678</v>
      </c>
      <c r="L6" s="94">
        <v>0</v>
      </c>
      <c r="M6" t="s">
        <v>66</v>
      </c>
      <c r="O6" s="2" t="s">
        <v>58</v>
      </c>
      <c r="R6" s="2" t="s">
        <v>60</v>
      </c>
      <c r="Z6" s="136" t="s">
        <v>124</v>
      </c>
    </row>
    <row r="7" spans="3:26" x14ac:dyDescent="0.25">
      <c r="C7" s="2">
        <v>2020</v>
      </c>
      <c r="D7" s="28">
        <f t="shared" si="1"/>
        <v>21678</v>
      </c>
      <c r="E7" s="41">
        <v>0</v>
      </c>
      <c r="F7" s="10">
        <v>24810</v>
      </c>
      <c r="G7" s="21">
        <f t="shared" si="2"/>
        <v>3.396540946030413E-2</v>
      </c>
      <c r="H7" s="21">
        <f t="shared" si="3"/>
        <v>0.87376058041112459</v>
      </c>
      <c r="I7" s="2">
        <f t="shared" si="0"/>
        <v>366</v>
      </c>
      <c r="J7" s="2" t="s">
        <v>36</v>
      </c>
      <c r="K7" s="93">
        <v>21678</v>
      </c>
      <c r="L7" s="94">
        <v>0</v>
      </c>
      <c r="M7" t="s">
        <v>18</v>
      </c>
      <c r="O7" s="2">
        <v>3</v>
      </c>
      <c r="R7" s="37">
        <v>300000</v>
      </c>
      <c r="Z7" s="136" t="s">
        <v>125</v>
      </c>
    </row>
    <row r="8" spans="3:26" x14ac:dyDescent="0.25">
      <c r="C8" s="2">
        <v>2021</v>
      </c>
      <c r="D8" s="28">
        <f t="shared" si="1"/>
        <v>22350.017999999996</v>
      </c>
      <c r="E8" s="30">
        <v>3.1E-2</v>
      </c>
      <c r="F8" s="10">
        <v>25580</v>
      </c>
      <c r="G8" s="21">
        <f t="shared" si="2"/>
        <v>3.1035872632003247E-2</v>
      </c>
      <c r="H8" s="21">
        <f t="shared" si="3"/>
        <v>0.87373017982799051</v>
      </c>
      <c r="I8" s="2">
        <f t="shared" si="0"/>
        <v>365</v>
      </c>
      <c r="J8" s="2" t="s">
        <v>35</v>
      </c>
      <c r="K8" s="93">
        <v>22350</v>
      </c>
      <c r="L8" s="94">
        <v>3.1E-2</v>
      </c>
      <c r="M8" t="s">
        <v>19</v>
      </c>
      <c r="O8" s="2" t="s">
        <v>59</v>
      </c>
      <c r="Z8" s="136" t="s">
        <v>126</v>
      </c>
    </row>
    <row r="9" spans="3:26" x14ac:dyDescent="0.25">
      <c r="C9" s="2">
        <v>2022</v>
      </c>
      <c r="D9" s="28">
        <f t="shared" si="1"/>
        <v>23020.518539999997</v>
      </c>
      <c r="E9" s="30">
        <v>0.03</v>
      </c>
      <c r="F9" s="10">
        <v>26345.000000000004</v>
      </c>
      <c r="G9" s="21">
        <f t="shared" si="2"/>
        <v>2.9906176700547515E-2</v>
      </c>
      <c r="H9" s="21">
        <f t="shared" si="3"/>
        <v>0.87380977566900719</v>
      </c>
      <c r="I9" s="2">
        <f t="shared" si="0"/>
        <v>365</v>
      </c>
      <c r="J9" s="2" t="s">
        <v>35</v>
      </c>
      <c r="K9" s="93">
        <v>23020.5</v>
      </c>
      <c r="L9" s="94">
        <v>0.03</v>
      </c>
      <c r="M9" t="s">
        <v>211</v>
      </c>
      <c r="O9" s="2">
        <v>3</v>
      </c>
      <c r="Z9" s="136" t="s">
        <v>127</v>
      </c>
    </row>
    <row r="10" spans="3:26" x14ac:dyDescent="0.25">
      <c r="C10" s="2">
        <v>2023</v>
      </c>
      <c r="D10" s="28">
        <f t="shared" si="1"/>
        <v>23665.093059119998</v>
      </c>
      <c r="E10" s="30">
        <v>2.8000000000000001E-2</v>
      </c>
      <c r="F10" s="10">
        <v>27080</v>
      </c>
      <c r="G10" s="21">
        <f t="shared" si="2"/>
        <v>2.7899032074397256E-2</v>
      </c>
      <c r="H10" s="21">
        <f t="shared" si="3"/>
        <v>0.87389560779615949</v>
      </c>
      <c r="I10" s="2">
        <f t="shared" si="0"/>
        <v>365</v>
      </c>
      <c r="J10" s="2" t="s">
        <v>35</v>
      </c>
      <c r="K10" s="93">
        <v>23665.1</v>
      </c>
      <c r="L10" s="94">
        <v>2.8000000000000001E-2</v>
      </c>
      <c r="M10" t="s">
        <v>21</v>
      </c>
      <c r="Z10" s="136" t="s">
        <v>128</v>
      </c>
    </row>
    <row r="11" spans="3:26" x14ac:dyDescent="0.25">
      <c r="C11" s="2">
        <v>2024</v>
      </c>
      <c r="D11" s="28">
        <f t="shared" si="1"/>
        <v>24304.050571716234</v>
      </c>
      <c r="E11" s="30">
        <v>2.7E-2</v>
      </c>
      <c r="F11" s="10">
        <v>27810.000000000004</v>
      </c>
      <c r="G11" s="21">
        <f t="shared" si="2"/>
        <v>2.6957163958641228E-2</v>
      </c>
      <c r="H11" s="21">
        <f t="shared" si="3"/>
        <v>0.87393205939288854</v>
      </c>
      <c r="I11" s="2">
        <f t="shared" si="0"/>
        <v>366</v>
      </c>
      <c r="J11" s="2" t="s">
        <v>36</v>
      </c>
      <c r="K11" s="93">
        <v>24304.1</v>
      </c>
      <c r="L11" s="94">
        <v>2.7E-2</v>
      </c>
      <c r="O11" t="s">
        <v>36</v>
      </c>
      <c r="Z11" s="136" t="s">
        <v>129</v>
      </c>
    </row>
    <row r="12" spans="3:26" x14ac:dyDescent="0.25">
      <c r="C12" s="2">
        <v>2025</v>
      </c>
      <c r="D12" s="28">
        <f t="shared" si="1"/>
        <v>24838.739684293992</v>
      </c>
      <c r="E12" s="30">
        <v>2.1999999999999999E-2</v>
      </c>
      <c r="F12" s="10">
        <v>28420</v>
      </c>
      <c r="G12" s="21">
        <f t="shared" si="2"/>
        <v>2.1934555915138265E-2</v>
      </c>
      <c r="H12" s="21">
        <f t="shared" si="3"/>
        <v>0.87398802548536214</v>
      </c>
      <c r="I12" s="2">
        <f t="shared" si="0"/>
        <v>365</v>
      </c>
      <c r="J12" s="2" t="s">
        <v>35</v>
      </c>
      <c r="K12" s="93">
        <v>24838.7</v>
      </c>
      <c r="L12" s="94">
        <v>2.1999999999999999E-2</v>
      </c>
      <c r="O12" t="s">
        <v>35</v>
      </c>
      <c r="Z12" s="136" t="s">
        <v>130</v>
      </c>
    </row>
    <row r="13" spans="3:26" x14ac:dyDescent="0.25">
      <c r="C13" s="2">
        <v>2026</v>
      </c>
      <c r="D13" s="28">
        <f t="shared" si="1"/>
        <v>25360.353217664164</v>
      </c>
      <c r="E13" s="30">
        <v>2.1000000000000001E-2</v>
      </c>
      <c r="F13" s="10">
        <v>29015</v>
      </c>
      <c r="G13" s="21">
        <f t="shared" si="2"/>
        <v>2.0935960591133007E-2</v>
      </c>
      <c r="H13" s="21">
        <f t="shared" si="3"/>
        <v>0.87404284741217175</v>
      </c>
      <c r="I13" s="2">
        <f t="shared" si="0"/>
        <v>365</v>
      </c>
      <c r="J13" s="2" t="s">
        <v>35</v>
      </c>
      <c r="K13" s="93">
        <v>25360.400000000001</v>
      </c>
      <c r="L13" s="94">
        <v>2.1000000000000001E-2</v>
      </c>
      <c r="Z13" s="136" t="s">
        <v>131</v>
      </c>
    </row>
    <row r="14" spans="3:26" x14ac:dyDescent="0.25">
      <c r="C14" s="2">
        <v>2027</v>
      </c>
      <c r="D14" s="28">
        <f t="shared" si="1"/>
        <v>25892.92063523511</v>
      </c>
      <c r="E14" s="30">
        <v>2.1000000000000001E-2</v>
      </c>
      <c r="F14" s="10">
        <v>29625</v>
      </c>
      <c r="G14" s="21">
        <f t="shared" si="2"/>
        <v>2.1023608478373257E-2</v>
      </c>
      <c r="H14" s="21">
        <f t="shared" si="3"/>
        <v>0.87402263747629061</v>
      </c>
      <c r="I14" s="2">
        <f t="shared" si="0"/>
        <v>365</v>
      </c>
      <c r="J14" s="2" t="s">
        <v>35</v>
      </c>
      <c r="K14" s="93">
        <v>25892.9</v>
      </c>
      <c r="L14" s="94">
        <v>2.1000000000000001E-2</v>
      </c>
      <c r="O14" s="2" t="s">
        <v>73</v>
      </c>
      <c r="Z14" s="136" t="s">
        <v>132</v>
      </c>
    </row>
    <row r="15" spans="3:26" x14ac:dyDescent="0.25">
      <c r="C15" s="2">
        <v>2028</v>
      </c>
      <c r="D15" s="28">
        <f t="shared" si="1"/>
        <v>26436.671968575047</v>
      </c>
      <c r="E15" s="30">
        <v>2.1000000000000001E-2</v>
      </c>
      <c r="F15" s="10">
        <v>30245</v>
      </c>
      <c r="G15" s="21">
        <f t="shared" si="2"/>
        <v>2.0928270042193997E-2</v>
      </c>
      <c r="H15" s="21">
        <f t="shared" si="3"/>
        <v>0.87408404591089595</v>
      </c>
      <c r="I15" s="2">
        <f t="shared" si="0"/>
        <v>366</v>
      </c>
      <c r="J15" s="2" t="s">
        <v>36</v>
      </c>
      <c r="K15" s="93">
        <v>26436.7</v>
      </c>
      <c r="L15" s="94">
        <v>2.1000000000000001E-2</v>
      </c>
      <c r="O15" s="9">
        <v>10000000</v>
      </c>
      <c r="Z15" s="136" t="s">
        <v>133</v>
      </c>
    </row>
    <row r="16" spans="3:26" x14ac:dyDescent="0.25">
      <c r="C16" s="2">
        <v>2029</v>
      </c>
      <c r="D16" s="28">
        <f t="shared" si="1"/>
        <v>26965.40540794655</v>
      </c>
      <c r="E16" s="30">
        <v>0.02</v>
      </c>
      <c r="F16" s="10">
        <v>30850</v>
      </c>
      <c r="G16" s="21">
        <f t="shared" si="2"/>
        <v>2.000330633162517E-2</v>
      </c>
      <c r="H16" s="21">
        <f t="shared" si="3"/>
        <v>0.87408121257525284</v>
      </c>
      <c r="I16" s="2">
        <f t="shared" si="0"/>
        <v>365</v>
      </c>
      <c r="J16" s="2" t="s">
        <v>35</v>
      </c>
      <c r="K16" s="93">
        <v>26965.4</v>
      </c>
      <c r="L16" s="94">
        <v>0.02</v>
      </c>
      <c r="Z16" s="136" t="s">
        <v>134</v>
      </c>
    </row>
    <row r="17" spans="3:26" x14ac:dyDescent="0.25">
      <c r="C17" s="2">
        <v>2030</v>
      </c>
      <c r="D17" s="28">
        <f t="shared" si="1"/>
        <v>27477.748110697532</v>
      </c>
      <c r="E17" s="30">
        <v>1.9E-2</v>
      </c>
      <c r="F17" s="10">
        <v>31435</v>
      </c>
      <c r="G17" s="21">
        <f t="shared" si="2"/>
        <v>1.8962722852512215E-2</v>
      </c>
      <c r="H17" s="21">
        <f t="shared" si="3"/>
        <v>0.87411318946071359</v>
      </c>
      <c r="I17" s="2">
        <f t="shared" si="0"/>
        <v>365</v>
      </c>
      <c r="J17" s="2" t="s">
        <v>35</v>
      </c>
      <c r="K17" s="93">
        <v>27477.7</v>
      </c>
      <c r="L17" s="94">
        <v>1.9E-2</v>
      </c>
      <c r="Z17" s="136" t="s">
        <v>135</v>
      </c>
    </row>
    <row r="18" spans="3:26" x14ac:dyDescent="0.25">
      <c r="C18" s="2">
        <v>2031</v>
      </c>
      <c r="D18" s="28">
        <f t="shared" si="1"/>
        <v>28027.303072911483</v>
      </c>
      <c r="E18" s="30">
        <v>0.02</v>
      </c>
      <c r="F18" s="10">
        <v>32065</v>
      </c>
      <c r="G18" s="21">
        <f t="shared" si="2"/>
        <v>2.0041355177350173E-2</v>
      </c>
      <c r="H18" s="21">
        <f t="shared" si="3"/>
        <v>0.87407775059758253</v>
      </c>
      <c r="I18" s="2">
        <f t="shared" si="0"/>
        <v>365</v>
      </c>
      <c r="J18" s="2" t="s">
        <v>35</v>
      </c>
      <c r="K18" s="93">
        <v>28027.3</v>
      </c>
      <c r="L18" s="94">
        <v>0.02</v>
      </c>
      <c r="O18" t="s">
        <v>79</v>
      </c>
      <c r="Z18" s="136" t="s">
        <v>136</v>
      </c>
    </row>
    <row r="19" spans="3:26" x14ac:dyDescent="0.25">
      <c r="C19" s="2">
        <v>2032</v>
      </c>
      <c r="D19" s="28">
        <f t="shared" si="1"/>
        <v>28587.849134369713</v>
      </c>
      <c r="E19" s="30">
        <v>0.02</v>
      </c>
      <c r="F19" s="10">
        <v>32705</v>
      </c>
      <c r="G19" s="21">
        <f t="shared" si="2"/>
        <v>1.995945735225324E-2</v>
      </c>
      <c r="H19" s="21">
        <f t="shared" si="3"/>
        <v>0.87411249455342344</v>
      </c>
      <c r="I19" s="2">
        <f t="shared" si="0"/>
        <v>366</v>
      </c>
      <c r="J19" s="2" t="s">
        <v>36</v>
      </c>
      <c r="K19" s="93">
        <v>28587.8</v>
      </c>
      <c r="L19" s="94">
        <v>0.02</v>
      </c>
      <c r="O19">
        <v>36</v>
      </c>
      <c r="Z19" s="136" t="s">
        <v>137</v>
      </c>
    </row>
    <row r="20" spans="3:26" x14ac:dyDescent="0.25">
      <c r="C20" s="2">
        <v>2033</v>
      </c>
      <c r="D20" s="28">
        <f t="shared" si="1"/>
        <v>29159.606117057108</v>
      </c>
      <c r="E20" s="30">
        <v>0.02</v>
      </c>
      <c r="F20" s="10">
        <v>33360</v>
      </c>
      <c r="G20" s="21">
        <f t="shared" si="2"/>
        <v>2.0027518728023219E-2</v>
      </c>
      <c r="H20" s="21">
        <f t="shared" si="3"/>
        <v>0.87408891238180786</v>
      </c>
      <c r="I20" s="2">
        <f t="shared" si="0"/>
        <v>365</v>
      </c>
      <c r="J20" s="2" t="s">
        <v>35</v>
      </c>
      <c r="K20" s="93">
        <v>29159.599999999999</v>
      </c>
      <c r="L20" s="94">
        <v>0.02</v>
      </c>
      <c r="Z20" s="136" t="s">
        <v>138</v>
      </c>
    </row>
    <row r="21" spans="3:26" x14ac:dyDescent="0.25">
      <c r="C21" s="2">
        <v>2034</v>
      </c>
      <c r="D21" s="28">
        <f t="shared" si="1"/>
        <v>29742.798239398249</v>
      </c>
      <c r="E21" s="30">
        <v>0.02</v>
      </c>
      <c r="F21" s="10">
        <v>34025</v>
      </c>
      <c r="G21" s="21">
        <f t="shared" si="2"/>
        <v>1.9934052757793808E-2</v>
      </c>
      <c r="H21" s="21">
        <f t="shared" si="3"/>
        <v>0.87414542951941954</v>
      </c>
      <c r="I21" s="2">
        <f t="shared" si="0"/>
        <v>365</v>
      </c>
      <c r="J21" s="2" t="s">
        <v>35</v>
      </c>
      <c r="K21" s="93">
        <v>29742.799999999999</v>
      </c>
      <c r="L21" s="94">
        <v>0.02</v>
      </c>
      <c r="Z21" s="136" t="s">
        <v>139</v>
      </c>
    </row>
    <row r="22" spans="3:26" x14ac:dyDescent="0.25">
      <c r="C22" s="2">
        <v>2035</v>
      </c>
      <c r="D22" s="28">
        <f t="shared" si="1"/>
        <v>30337.654204186216</v>
      </c>
      <c r="E22" s="30">
        <v>0.02</v>
      </c>
      <c r="F22" s="10">
        <v>34705</v>
      </c>
      <c r="G22" s="21">
        <f t="shared" si="2"/>
        <v>1.9985304922850888E-2</v>
      </c>
      <c r="H22" s="21">
        <f t="shared" si="3"/>
        <v>0.87415802346019922</v>
      </c>
      <c r="I22" s="2">
        <f t="shared" si="0"/>
        <v>365</v>
      </c>
      <c r="J22" s="2" t="s">
        <v>35</v>
      </c>
      <c r="K22" s="93">
        <v>30337.7</v>
      </c>
      <c r="L22" s="94">
        <v>0.02</v>
      </c>
      <c r="Z22" s="136" t="s">
        <v>140</v>
      </c>
    </row>
    <row r="23" spans="3:26" x14ac:dyDescent="0.25">
      <c r="C23" s="2">
        <v>2036</v>
      </c>
      <c r="D23" s="28">
        <f t="shared" si="1"/>
        <v>30944.40728826994</v>
      </c>
      <c r="E23" s="30">
        <v>0.02</v>
      </c>
      <c r="F23" s="10">
        <v>35400</v>
      </c>
      <c r="G23" s="21">
        <f t="shared" si="2"/>
        <v>2.0025932862699936E-2</v>
      </c>
      <c r="H23" s="21">
        <f t="shared" si="3"/>
        <v>0.87413579910367067</v>
      </c>
      <c r="I23" s="2">
        <f t="shared" si="0"/>
        <v>366</v>
      </c>
      <c r="J23" s="2" t="s">
        <v>36</v>
      </c>
      <c r="K23" s="93">
        <v>30944.400000000001</v>
      </c>
      <c r="L23" s="94">
        <v>0.02</v>
      </c>
      <c r="Z23" s="136" t="s">
        <v>141</v>
      </c>
    </row>
    <row r="24" spans="3:26" x14ac:dyDescent="0.25">
      <c r="C24" s="2">
        <v>2037</v>
      </c>
      <c r="D24" s="28">
        <f t="shared" si="1"/>
        <v>31563.295434035339</v>
      </c>
      <c r="E24" s="30">
        <v>0.02</v>
      </c>
      <c r="F24" s="10">
        <v>35400</v>
      </c>
      <c r="G24" s="21">
        <f t="shared" si="2"/>
        <v>0</v>
      </c>
      <c r="H24" s="21">
        <f t="shared" si="3"/>
        <v>0.89161851508574408</v>
      </c>
      <c r="I24" s="2">
        <f t="shared" si="0"/>
        <v>365</v>
      </c>
      <c r="J24" s="2" t="s">
        <v>35</v>
      </c>
      <c r="K24" s="93">
        <v>31563.3</v>
      </c>
      <c r="L24" s="94">
        <v>0.02</v>
      </c>
      <c r="Z24" s="136" t="s">
        <v>142</v>
      </c>
    </row>
    <row r="25" spans="3:26" x14ac:dyDescent="0.25">
      <c r="C25" s="2">
        <v>2038</v>
      </c>
      <c r="D25" s="28">
        <f t="shared" si="1"/>
        <v>31563.295434035339</v>
      </c>
      <c r="E25" s="30">
        <v>0</v>
      </c>
      <c r="F25" s="10">
        <v>35400</v>
      </c>
      <c r="G25" s="21">
        <f t="shared" si="2"/>
        <v>0</v>
      </c>
      <c r="H25" s="21">
        <f t="shared" si="3"/>
        <v>0.89161851508574408</v>
      </c>
      <c r="I25" s="2">
        <f t="shared" si="0"/>
        <v>365</v>
      </c>
      <c r="J25" s="2" t="s">
        <v>35</v>
      </c>
      <c r="Z25" s="136" t="s">
        <v>143</v>
      </c>
    </row>
    <row r="26" spans="3:26" x14ac:dyDescent="0.25">
      <c r="C26" s="2">
        <v>2039</v>
      </c>
      <c r="D26" s="28">
        <f t="shared" si="1"/>
        <v>31563.295434035339</v>
      </c>
      <c r="E26" s="30">
        <v>0</v>
      </c>
      <c r="F26" s="10">
        <v>35400</v>
      </c>
      <c r="G26" s="21">
        <f t="shared" si="2"/>
        <v>0</v>
      </c>
      <c r="H26" s="21">
        <f t="shared" si="3"/>
        <v>0.89161851508574408</v>
      </c>
      <c r="I26" s="2">
        <f t="shared" si="0"/>
        <v>365</v>
      </c>
      <c r="J26" s="2" t="s">
        <v>35</v>
      </c>
      <c r="Z26" s="136" t="s">
        <v>144</v>
      </c>
    </row>
    <row r="27" spans="3:26" x14ac:dyDescent="0.25">
      <c r="C27" s="2">
        <v>2040</v>
      </c>
      <c r="D27" s="28">
        <f t="shared" si="1"/>
        <v>31563.295434035339</v>
      </c>
      <c r="E27" s="30">
        <v>0</v>
      </c>
      <c r="F27" s="10">
        <v>35400</v>
      </c>
      <c r="G27" s="21">
        <f t="shared" si="2"/>
        <v>0</v>
      </c>
      <c r="H27" s="21">
        <f t="shared" si="3"/>
        <v>0.89161851508574408</v>
      </c>
      <c r="I27" s="2">
        <f t="shared" si="0"/>
        <v>366</v>
      </c>
      <c r="J27" s="2" t="s">
        <v>36</v>
      </c>
      <c r="Z27" s="136" t="s">
        <v>145</v>
      </c>
    </row>
    <row r="28" spans="3:26" x14ac:dyDescent="0.25">
      <c r="C28" s="2">
        <v>2041</v>
      </c>
      <c r="D28" s="28">
        <f t="shared" si="1"/>
        <v>31563.295434035339</v>
      </c>
      <c r="E28" s="30">
        <v>0</v>
      </c>
      <c r="F28" s="10">
        <v>35400</v>
      </c>
      <c r="G28" s="21">
        <f t="shared" si="2"/>
        <v>0</v>
      </c>
      <c r="H28" s="21">
        <f t="shared" si="3"/>
        <v>0.89161851508574408</v>
      </c>
      <c r="I28" s="2">
        <f t="shared" si="0"/>
        <v>365</v>
      </c>
      <c r="J28" s="2" t="s">
        <v>35</v>
      </c>
      <c r="Z28" s="136" t="s">
        <v>146</v>
      </c>
    </row>
    <row r="29" spans="3:26" x14ac:dyDescent="0.25">
      <c r="C29" s="2">
        <v>2042</v>
      </c>
      <c r="D29" s="28">
        <f t="shared" si="1"/>
        <v>31563.295434035339</v>
      </c>
      <c r="E29" s="30">
        <v>0</v>
      </c>
      <c r="F29" s="10">
        <v>35400</v>
      </c>
      <c r="G29" s="21">
        <f t="shared" si="2"/>
        <v>0</v>
      </c>
      <c r="H29" s="21">
        <f t="shared" si="3"/>
        <v>0.89161851508574408</v>
      </c>
      <c r="I29" s="2">
        <f t="shared" si="0"/>
        <v>365</v>
      </c>
      <c r="J29" s="2" t="s">
        <v>35</v>
      </c>
      <c r="Z29" s="136" t="s">
        <v>147</v>
      </c>
    </row>
    <row r="30" spans="3:26" x14ac:dyDescent="0.25">
      <c r="C30" s="2">
        <v>2043</v>
      </c>
      <c r="D30" s="28">
        <f t="shared" si="1"/>
        <v>31563.295434035339</v>
      </c>
      <c r="E30" s="30">
        <v>0</v>
      </c>
      <c r="F30" s="10">
        <v>35400</v>
      </c>
      <c r="G30" s="21">
        <f t="shared" si="2"/>
        <v>0</v>
      </c>
      <c r="H30" s="21">
        <f t="shared" si="3"/>
        <v>0.89161851508574408</v>
      </c>
      <c r="I30" s="2">
        <f t="shared" si="0"/>
        <v>365</v>
      </c>
      <c r="J30" s="2" t="s">
        <v>35</v>
      </c>
      <c r="Z30" s="136" t="s">
        <v>148</v>
      </c>
    </row>
    <row r="31" spans="3:26" x14ac:dyDescent="0.25">
      <c r="C31" s="2">
        <v>2044</v>
      </c>
      <c r="D31" s="28">
        <f t="shared" si="1"/>
        <v>31563.295434035339</v>
      </c>
      <c r="E31" s="30">
        <v>0</v>
      </c>
      <c r="F31" s="10">
        <v>35400</v>
      </c>
      <c r="G31" s="21">
        <f t="shared" si="2"/>
        <v>0</v>
      </c>
      <c r="H31" s="21">
        <f t="shared" si="3"/>
        <v>0.89161851508574408</v>
      </c>
      <c r="I31" s="2">
        <f t="shared" si="0"/>
        <v>366</v>
      </c>
      <c r="J31" s="2" t="s">
        <v>36</v>
      </c>
      <c r="Z31" s="136" t="s">
        <v>149</v>
      </c>
    </row>
    <row r="32" spans="3:26" x14ac:dyDescent="0.25">
      <c r="C32" s="2">
        <v>2045</v>
      </c>
      <c r="D32" s="28">
        <f t="shared" si="1"/>
        <v>31563.295434035339</v>
      </c>
      <c r="E32" s="30">
        <v>0</v>
      </c>
      <c r="F32" s="10">
        <v>35400</v>
      </c>
      <c r="G32" s="21">
        <f t="shared" si="2"/>
        <v>0</v>
      </c>
      <c r="H32" s="21">
        <f t="shared" si="3"/>
        <v>0.89161851508574408</v>
      </c>
      <c r="I32" s="2">
        <f t="shared" si="0"/>
        <v>365</v>
      </c>
      <c r="J32" s="2" t="s">
        <v>35</v>
      </c>
      <c r="Z32" s="136" t="s">
        <v>150</v>
      </c>
    </row>
    <row r="33" spans="3:26" x14ac:dyDescent="0.25">
      <c r="C33" s="2">
        <v>2046</v>
      </c>
      <c r="D33" s="28">
        <f t="shared" si="1"/>
        <v>31563.295434035339</v>
      </c>
      <c r="E33" s="30">
        <v>0</v>
      </c>
      <c r="F33" s="10">
        <v>35400</v>
      </c>
      <c r="G33" s="21">
        <f t="shared" si="2"/>
        <v>0</v>
      </c>
      <c r="H33" s="21">
        <f t="shared" si="3"/>
        <v>0.89161851508574408</v>
      </c>
      <c r="I33" s="2">
        <f t="shared" si="0"/>
        <v>365</v>
      </c>
      <c r="J33" s="2" t="s">
        <v>35</v>
      </c>
      <c r="Z33" s="136" t="s">
        <v>151</v>
      </c>
    </row>
    <row r="34" spans="3:26" x14ac:dyDescent="0.25">
      <c r="Z34" s="136" t="s">
        <v>152</v>
      </c>
    </row>
    <row r="35" spans="3:26" x14ac:dyDescent="0.25">
      <c r="Z35" s="136" t="s">
        <v>153</v>
      </c>
    </row>
    <row r="36" spans="3:26" x14ac:dyDescent="0.25">
      <c r="Z36" s="136" t="s">
        <v>154</v>
      </c>
    </row>
    <row r="37" spans="3:26" x14ac:dyDescent="0.25">
      <c r="Z37" s="136" t="s">
        <v>155</v>
      </c>
    </row>
    <row r="38" spans="3:26" x14ac:dyDescent="0.25">
      <c r="Z38" s="136" t="s">
        <v>156</v>
      </c>
    </row>
    <row r="39" spans="3:26" x14ac:dyDescent="0.25">
      <c r="Z39" s="136" t="s">
        <v>157</v>
      </c>
    </row>
    <row r="40" spans="3:26" x14ac:dyDescent="0.25">
      <c r="Z40" s="136" t="s">
        <v>158</v>
      </c>
    </row>
    <row r="41" spans="3:26" x14ac:dyDescent="0.25">
      <c r="Z41" s="136" t="s">
        <v>159</v>
      </c>
    </row>
    <row r="42" spans="3:26" x14ac:dyDescent="0.25">
      <c r="Z42" s="136" t="s">
        <v>160</v>
      </c>
    </row>
    <row r="43" spans="3:26" x14ac:dyDescent="0.25">
      <c r="Z43" s="136" t="s">
        <v>161</v>
      </c>
    </row>
    <row r="44" spans="3:26" x14ac:dyDescent="0.25">
      <c r="Z44" s="136" t="s">
        <v>162</v>
      </c>
    </row>
    <row r="45" spans="3:26" x14ac:dyDescent="0.25">
      <c r="Z45" s="136" t="s">
        <v>163</v>
      </c>
    </row>
    <row r="46" spans="3:26" x14ac:dyDescent="0.25">
      <c r="Z46" s="136" t="s">
        <v>164</v>
      </c>
    </row>
    <row r="47" spans="3:26" x14ac:dyDescent="0.25">
      <c r="Z47" s="136" t="s">
        <v>165</v>
      </c>
    </row>
    <row r="48" spans="3:26" x14ac:dyDescent="0.25">
      <c r="Z48" s="136" t="s">
        <v>166</v>
      </c>
    </row>
    <row r="49" spans="26:26" x14ac:dyDescent="0.25">
      <c r="Z49" s="136" t="s">
        <v>167</v>
      </c>
    </row>
    <row r="50" spans="26:26" x14ac:dyDescent="0.25">
      <c r="Z50" s="136" t="s">
        <v>168</v>
      </c>
    </row>
    <row r="51" spans="26:26" x14ac:dyDescent="0.25">
      <c r="Z51" s="136" t="s">
        <v>169</v>
      </c>
    </row>
    <row r="52" spans="26:26" x14ac:dyDescent="0.25">
      <c r="Z52" s="136" t="s">
        <v>170</v>
      </c>
    </row>
    <row r="53" spans="26:26" x14ac:dyDescent="0.25">
      <c r="Z53" s="136" t="s">
        <v>171</v>
      </c>
    </row>
    <row r="54" spans="26:26" x14ac:dyDescent="0.25">
      <c r="Z54" s="136" t="s">
        <v>172</v>
      </c>
    </row>
    <row r="55" spans="26:26" x14ac:dyDescent="0.25">
      <c r="Z55" s="136" t="s">
        <v>173</v>
      </c>
    </row>
    <row r="56" spans="26:26" x14ac:dyDescent="0.25">
      <c r="Z56" s="136" t="s">
        <v>174</v>
      </c>
    </row>
    <row r="57" spans="26:26" x14ac:dyDescent="0.25">
      <c r="Z57" s="136" t="s">
        <v>175</v>
      </c>
    </row>
    <row r="58" spans="26:26" x14ac:dyDescent="0.25">
      <c r="Z58" s="136" t="s">
        <v>176</v>
      </c>
    </row>
    <row r="59" spans="26:26" x14ac:dyDescent="0.25">
      <c r="Z59" s="136" t="s">
        <v>177</v>
      </c>
    </row>
    <row r="60" spans="26:26" x14ac:dyDescent="0.25">
      <c r="Z60" s="136" t="s">
        <v>178</v>
      </c>
    </row>
    <row r="61" spans="26:26" x14ac:dyDescent="0.25">
      <c r="Z61" s="136" t="s">
        <v>179</v>
      </c>
    </row>
    <row r="62" spans="26:26" x14ac:dyDescent="0.25">
      <c r="Z62" s="136" t="s">
        <v>180</v>
      </c>
    </row>
    <row r="63" spans="26:26" x14ac:dyDescent="0.25">
      <c r="Z63" s="136" t="s">
        <v>181</v>
      </c>
    </row>
    <row r="64" spans="26:26" x14ac:dyDescent="0.25">
      <c r="Z64" s="136" t="s">
        <v>182</v>
      </c>
    </row>
    <row r="65" spans="26:26" x14ac:dyDescent="0.25">
      <c r="Z65" s="136" t="s">
        <v>183</v>
      </c>
    </row>
    <row r="66" spans="26:26" x14ac:dyDescent="0.25">
      <c r="Z66" s="136" t="s">
        <v>184</v>
      </c>
    </row>
    <row r="67" spans="26:26" x14ac:dyDescent="0.25">
      <c r="Z67" s="136" t="s">
        <v>185</v>
      </c>
    </row>
    <row r="68" spans="26:26" x14ac:dyDescent="0.25">
      <c r="Z68" s="136" t="s">
        <v>186</v>
      </c>
    </row>
    <row r="69" spans="26:26" x14ac:dyDescent="0.25">
      <c r="Z69" s="136" t="s">
        <v>187</v>
      </c>
    </row>
    <row r="70" spans="26:26" x14ac:dyDescent="0.25">
      <c r="Z70" s="136" t="s">
        <v>188</v>
      </c>
    </row>
    <row r="71" spans="26:26" x14ac:dyDescent="0.25">
      <c r="Z71" s="136" t="s">
        <v>189</v>
      </c>
    </row>
    <row r="72" spans="26:26" x14ac:dyDescent="0.25">
      <c r="Z72" s="136" t="s">
        <v>190</v>
      </c>
    </row>
    <row r="73" spans="26:26" x14ac:dyDescent="0.25">
      <c r="Z73" s="136" t="s">
        <v>191</v>
      </c>
    </row>
    <row r="74" spans="26:26" x14ac:dyDescent="0.25">
      <c r="Z74" s="136" t="s">
        <v>192</v>
      </c>
    </row>
    <row r="75" spans="26:26" x14ac:dyDescent="0.25">
      <c r="Z75" s="136" t="s">
        <v>193</v>
      </c>
    </row>
    <row r="76" spans="26:26" x14ac:dyDescent="0.25">
      <c r="Z76" s="136" t="s">
        <v>194</v>
      </c>
    </row>
    <row r="77" spans="26:26" x14ac:dyDescent="0.25">
      <c r="Z77" s="136" t="s">
        <v>195</v>
      </c>
    </row>
    <row r="78" spans="26:26" x14ac:dyDescent="0.25">
      <c r="Z78" s="136" t="s">
        <v>196</v>
      </c>
    </row>
    <row r="79" spans="26:26" x14ac:dyDescent="0.25">
      <c r="Z79" s="136" t="s">
        <v>197</v>
      </c>
    </row>
    <row r="80" spans="26:26" x14ac:dyDescent="0.25">
      <c r="Z80" s="136" t="s">
        <v>198</v>
      </c>
    </row>
    <row r="81" spans="26:26" x14ac:dyDescent="0.25">
      <c r="Z81" s="136" t="s">
        <v>199</v>
      </c>
    </row>
    <row r="82" spans="26:26" x14ac:dyDescent="0.25">
      <c r="Z82" s="136" t="s">
        <v>200</v>
      </c>
    </row>
    <row r="83" spans="26:26" x14ac:dyDescent="0.25">
      <c r="Z83" s="136" t="s">
        <v>201</v>
      </c>
    </row>
    <row r="84" spans="26:26" x14ac:dyDescent="0.25">
      <c r="Z84" s="136" t="s">
        <v>202</v>
      </c>
    </row>
    <row r="85" spans="26:26" x14ac:dyDescent="0.25">
      <c r="Z85" s="136" t="s">
        <v>203</v>
      </c>
    </row>
    <row r="86" spans="26:26" x14ac:dyDescent="0.25">
      <c r="Z86" s="136" t="s">
        <v>204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1"/>
  <sheetViews>
    <sheetView topLeftCell="A196" workbookViewId="0">
      <selection activeCell="E207" sqref="E207"/>
    </sheetView>
  </sheetViews>
  <sheetFormatPr defaultRowHeight="15" x14ac:dyDescent="0.25"/>
  <cols>
    <col min="3" max="3" width="18.5703125" bestFit="1" customWidth="1"/>
    <col min="4" max="4" width="19.42578125" customWidth="1"/>
    <col min="5" max="5" width="13.28515625" customWidth="1"/>
    <col min="6" max="6" width="20" bestFit="1" customWidth="1"/>
  </cols>
  <sheetData>
    <row r="2" spans="2:6" x14ac:dyDescent="0.25">
      <c r="C2" t="s">
        <v>206</v>
      </c>
      <c r="D2" t="s">
        <v>207</v>
      </c>
      <c r="E2" t="s">
        <v>214</v>
      </c>
      <c r="F2" t="s">
        <v>208</v>
      </c>
    </row>
    <row r="3" spans="2:6" x14ac:dyDescent="0.25">
      <c r="B3">
        <f>INT(C3/12)</f>
        <v>3</v>
      </c>
      <c r="C3" s="138">
        <v>36</v>
      </c>
      <c r="D3" s="139">
        <v>0.09</v>
      </c>
      <c r="E3" s="140">
        <v>22372</v>
      </c>
      <c r="F3" s="141">
        <f>ROUND(-PV(D3/12,C3,E3),0)</f>
        <v>703528</v>
      </c>
    </row>
    <row r="4" spans="2:6" x14ac:dyDescent="0.25">
      <c r="B4">
        <f t="shared" ref="B4:B67" si="0">INT(C4/12)</f>
        <v>3</v>
      </c>
      <c r="C4" s="138">
        <v>37</v>
      </c>
      <c r="D4" s="139">
        <v>0.09</v>
      </c>
      <c r="E4" s="140">
        <v>22372</v>
      </c>
      <c r="F4" s="141">
        <f t="shared" ref="F4:F67" si="1">ROUND(-PV(D4/12,C4,E4),0)</f>
        <v>720496</v>
      </c>
    </row>
    <row r="5" spans="2:6" x14ac:dyDescent="0.25">
      <c r="B5">
        <f t="shared" si="0"/>
        <v>3</v>
      </c>
      <c r="C5" s="138">
        <v>38</v>
      </c>
      <c r="D5" s="139">
        <v>0.09</v>
      </c>
      <c r="E5" s="140">
        <v>22372</v>
      </c>
      <c r="F5" s="141">
        <f t="shared" si="1"/>
        <v>737338</v>
      </c>
    </row>
    <row r="6" spans="2:6" x14ac:dyDescent="0.25">
      <c r="B6">
        <f t="shared" si="0"/>
        <v>3</v>
      </c>
      <c r="C6" s="138">
        <v>39</v>
      </c>
      <c r="D6" s="139">
        <v>0.09</v>
      </c>
      <c r="E6" s="140">
        <v>22372</v>
      </c>
      <c r="F6" s="141">
        <f t="shared" si="1"/>
        <v>754055</v>
      </c>
    </row>
    <row r="7" spans="2:6" x14ac:dyDescent="0.25">
      <c r="B7">
        <f t="shared" si="0"/>
        <v>3</v>
      </c>
      <c r="C7" s="138">
        <v>40</v>
      </c>
      <c r="D7" s="139">
        <v>0.09</v>
      </c>
      <c r="E7" s="140">
        <v>22372</v>
      </c>
      <c r="F7" s="141">
        <f t="shared" si="1"/>
        <v>770647</v>
      </c>
    </row>
    <row r="8" spans="2:6" x14ac:dyDescent="0.25">
      <c r="B8">
        <f t="shared" si="0"/>
        <v>3</v>
      </c>
      <c r="C8" s="138">
        <v>41</v>
      </c>
      <c r="D8" s="139">
        <v>0.09</v>
      </c>
      <c r="E8" s="140">
        <v>22372</v>
      </c>
      <c r="F8" s="141">
        <f t="shared" si="1"/>
        <v>787116</v>
      </c>
    </row>
    <row r="9" spans="2:6" x14ac:dyDescent="0.25">
      <c r="B9">
        <f t="shared" si="0"/>
        <v>3</v>
      </c>
      <c r="C9" s="138">
        <v>42</v>
      </c>
      <c r="D9" s="139">
        <v>0.09</v>
      </c>
      <c r="E9" s="140">
        <v>22372</v>
      </c>
      <c r="F9" s="141">
        <f t="shared" si="1"/>
        <v>803462</v>
      </c>
    </row>
    <row r="10" spans="2:6" x14ac:dyDescent="0.25">
      <c r="B10">
        <f t="shared" si="0"/>
        <v>3</v>
      </c>
      <c r="C10" s="138">
        <v>43</v>
      </c>
      <c r="D10" s="139">
        <v>0.09</v>
      </c>
      <c r="E10" s="140">
        <v>22372</v>
      </c>
      <c r="F10" s="141">
        <f t="shared" si="1"/>
        <v>819686</v>
      </c>
    </row>
    <row r="11" spans="2:6" x14ac:dyDescent="0.25">
      <c r="B11">
        <f t="shared" si="0"/>
        <v>3</v>
      </c>
      <c r="C11" s="138">
        <v>44</v>
      </c>
      <c r="D11" s="139">
        <v>0.09</v>
      </c>
      <c r="E11" s="140">
        <v>22372</v>
      </c>
      <c r="F11" s="141">
        <f t="shared" si="1"/>
        <v>835790</v>
      </c>
    </row>
    <row r="12" spans="2:6" x14ac:dyDescent="0.25">
      <c r="B12">
        <f t="shared" si="0"/>
        <v>3</v>
      </c>
      <c r="C12" s="138">
        <v>45</v>
      </c>
      <c r="D12" s="139">
        <v>0.09</v>
      </c>
      <c r="E12" s="140">
        <v>22372</v>
      </c>
      <c r="F12" s="141">
        <f t="shared" si="1"/>
        <v>851773</v>
      </c>
    </row>
    <row r="13" spans="2:6" x14ac:dyDescent="0.25">
      <c r="B13">
        <f t="shared" si="0"/>
        <v>3</v>
      </c>
      <c r="C13" s="138">
        <v>46</v>
      </c>
      <c r="D13" s="139">
        <v>0.09</v>
      </c>
      <c r="E13" s="140">
        <v>22372</v>
      </c>
      <c r="F13" s="141">
        <f t="shared" si="1"/>
        <v>867638</v>
      </c>
    </row>
    <row r="14" spans="2:6" x14ac:dyDescent="0.25">
      <c r="B14">
        <f t="shared" si="0"/>
        <v>3</v>
      </c>
      <c r="C14" s="138">
        <v>47</v>
      </c>
      <c r="D14" s="139">
        <v>0.09</v>
      </c>
      <c r="E14" s="140">
        <v>22372</v>
      </c>
      <c r="F14" s="141">
        <f t="shared" si="1"/>
        <v>883385</v>
      </c>
    </row>
    <row r="15" spans="2:6" x14ac:dyDescent="0.25">
      <c r="B15">
        <f t="shared" si="0"/>
        <v>4</v>
      </c>
      <c r="C15" s="138">
        <v>48</v>
      </c>
      <c r="D15" s="139">
        <v>0.09</v>
      </c>
      <c r="E15" s="140">
        <v>22372</v>
      </c>
      <c r="F15" s="141">
        <f t="shared" si="1"/>
        <v>899014</v>
      </c>
    </row>
    <row r="16" spans="2:6" x14ac:dyDescent="0.25">
      <c r="B16">
        <f t="shared" si="0"/>
        <v>4</v>
      </c>
      <c r="C16" s="138">
        <v>49</v>
      </c>
      <c r="D16" s="139">
        <v>0.09</v>
      </c>
      <c r="E16" s="140">
        <v>22372</v>
      </c>
      <c r="F16" s="141">
        <f t="shared" si="1"/>
        <v>914527</v>
      </c>
    </row>
    <row r="17" spans="2:6" x14ac:dyDescent="0.25">
      <c r="B17">
        <f t="shared" si="0"/>
        <v>4</v>
      </c>
      <c r="C17" s="138">
        <v>50</v>
      </c>
      <c r="D17" s="139">
        <v>0.09</v>
      </c>
      <c r="E17" s="140">
        <v>22372</v>
      </c>
      <c r="F17" s="141">
        <f t="shared" si="1"/>
        <v>929925</v>
      </c>
    </row>
    <row r="18" spans="2:6" x14ac:dyDescent="0.25">
      <c r="B18">
        <f t="shared" si="0"/>
        <v>4</v>
      </c>
      <c r="C18" s="138">
        <v>51</v>
      </c>
      <c r="D18" s="139">
        <v>0.09</v>
      </c>
      <c r="E18" s="140">
        <v>22372</v>
      </c>
      <c r="F18" s="141">
        <f t="shared" si="1"/>
        <v>945207</v>
      </c>
    </row>
    <row r="19" spans="2:6" x14ac:dyDescent="0.25">
      <c r="B19">
        <f t="shared" si="0"/>
        <v>4</v>
      </c>
      <c r="C19" s="138">
        <v>52</v>
      </c>
      <c r="D19" s="139">
        <v>0.09</v>
      </c>
      <c r="E19" s="140">
        <v>22372</v>
      </c>
      <c r="F19" s="141">
        <f t="shared" si="1"/>
        <v>960377</v>
      </c>
    </row>
    <row r="20" spans="2:6" x14ac:dyDescent="0.25">
      <c r="B20">
        <f t="shared" si="0"/>
        <v>4</v>
      </c>
      <c r="C20" s="138">
        <v>53</v>
      </c>
      <c r="D20" s="139">
        <v>0.09</v>
      </c>
      <c r="E20" s="140">
        <v>22372</v>
      </c>
      <c r="F20" s="141">
        <f t="shared" si="1"/>
        <v>975433</v>
      </c>
    </row>
    <row r="21" spans="2:6" x14ac:dyDescent="0.25">
      <c r="B21">
        <f t="shared" si="0"/>
        <v>4</v>
      </c>
      <c r="C21" s="138">
        <v>54</v>
      </c>
      <c r="D21" s="139">
        <v>0.09</v>
      </c>
      <c r="E21" s="140">
        <v>22372</v>
      </c>
      <c r="F21" s="141">
        <f t="shared" si="1"/>
        <v>990377</v>
      </c>
    </row>
    <row r="22" spans="2:6" x14ac:dyDescent="0.25">
      <c r="B22">
        <f t="shared" si="0"/>
        <v>4</v>
      </c>
      <c r="C22" s="138">
        <v>55</v>
      </c>
      <c r="D22" s="139">
        <v>0.09</v>
      </c>
      <c r="E22" s="140">
        <v>22372</v>
      </c>
      <c r="F22" s="141">
        <f t="shared" si="1"/>
        <v>1005210</v>
      </c>
    </row>
    <row r="23" spans="2:6" x14ac:dyDescent="0.25">
      <c r="B23">
        <f t="shared" si="0"/>
        <v>4</v>
      </c>
      <c r="C23" s="138">
        <v>56</v>
      </c>
      <c r="D23" s="139">
        <v>0.09</v>
      </c>
      <c r="E23" s="140">
        <v>22372</v>
      </c>
      <c r="F23" s="141">
        <f t="shared" si="1"/>
        <v>1019933</v>
      </c>
    </row>
    <row r="24" spans="2:6" x14ac:dyDescent="0.25">
      <c r="B24">
        <f t="shared" si="0"/>
        <v>4</v>
      </c>
      <c r="C24" s="138">
        <v>57</v>
      </c>
      <c r="D24" s="139">
        <v>0.09</v>
      </c>
      <c r="E24" s="140">
        <v>22372</v>
      </c>
      <c r="F24" s="141">
        <f t="shared" si="1"/>
        <v>1034545</v>
      </c>
    </row>
    <row r="25" spans="2:6" x14ac:dyDescent="0.25">
      <c r="B25">
        <f t="shared" si="0"/>
        <v>4</v>
      </c>
      <c r="C25" s="138">
        <v>58</v>
      </c>
      <c r="D25" s="139">
        <v>0.09</v>
      </c>
      <c r="E25" s="140">
        <v>22372</v>
      </c>
      <c r="F25" s="141">
        <f t="shared" si="1"/>
        <v>1049050</v>
      </c>
    </row>
    <row r="26" spans="2:6" x14ac:dyDescent="0.25">
      <c r="B26">
        <f t="shared" si="0"/>
        <v>4</v>
      </c>
      <c r="C26" s="138">
        <v>59</v>
      </c>
      <c r="D26" s="139">
        <v>0.09</v>
      </c>
      <c r="E26" s="140">
        <v>22372</v>
      </c>
      <c r="F26" s="141">
        <f t="shared" si="1"/>
        <v>1063446</v>
      </c>
    </row>
    <row r="27" spans="2:6" x14ac:dyDescent="0.25">
      <c r="B27">
        <f t="shared" si="0"/>
        <v>5</v>
      </c>
      <c r="C27" s="138">
        <v>60</v>
      </c>
      <c r="D27" s="139">
        <v>0.09</v>
      </c>
      <c r="E27" s="140">
        <v>22372</v>
      </c>
      <c r="F27" s="141">
        <f t="shared" si="1"/>
        <v>1077735</v>
      </c>
    </row>
    <row r="28" spans="2:6" x14ac:dyDescent="0.25">
      <c r="B28">
        <f t="shared" si="0"/>
        <v>5</v>
      </c>
      <c r="C28" s="138">
        <v>61</v>
      </c>
      <c r="D28" s="139">
        <v>0.09</v>
      </c>
      <c r="E28" s="140">
        <v>22372</v>
      </c>
      <c r="F28" s="141">
        <f t="shared" si="1"/>
        <v>1091917</v>
      </c>
    </row>
    <row r="29" spans="2:6" x14ac:dyDescent="0.25">
      <c r="B29">
        <f t="shared" si="0"/>
        <v>5</v>
      </c>
      <c r="C29" s="138">
        <v>62</v>
      </c>
      <c r="D29" s="139">
        <v>0.09</v>
      </c>
      <c r="E29" s="140">
        <v>22372</v>
      </c>
      <c r="F29" s="141">
        <f t="shared" si="1"/>
        <v>1105994</v>
      </c>
    </row>
    <row r="30" spans="2:6" x14ac:dyDescent="0.25">
      <c r="B30">
        <f t="shared" si="0"/>
        <v>5</v>
      </c>
      <c r="C30" s="138">
        <v>63</v>
      </c>
      <c r="D30" s="139">
        <v>0.09</v>
      </c>
      <c r="E30" s="140">
        <v>22372</v>
      </c>
      <c r="F30" s="141">
        <f t="shared" si="1"/>
        <v>1119967</v>
      </c>
    </row>
    <row r="31" spans="2:6" x14ac:dyDescent="0.25">
      <c r="B31">
        <f t="shared" si="0"/>
        <v>5</v>
      </c>
      <c r="C31" s="138">
        <v>64</v>
      </c>
      <c r="D31" s="139">
        <v>0.09</v>
      </c>
      <c r="E31" s="140">
        <v>22372</v>
      </c>
      <c r="F31" s="141">
        <f t="shared" si="1"/>
        <v>1133835</v>
      </c>
    </row>
    <row r="32" spans="2:6" x14ac:dyDescent="0.25">
      <c r="B32">
        <f t="shared" si="0"/>
        <v>5</v>
      </c>
      <c r="C32" s="138">
        <v>65</v>
      </c>
      <c r="D32" s="139">
        <v>0.09</v>
      </c>
      <c r="E32" s="140">
        <v>22372</v>
      </c>
      <c r="F32" s="141">
        <f t="shared" si="1"/>
        <v>1147600</v>
      </c>
    </row>
    <row r="33" spans="2:6" x14ac:dyDescent="0.25">
      <c r="B33">
        <f t="shared" si="0"/>
        <v>5</v>
      </c>
      <c r="C33" s="138">
        <v>66</v>
      </c>
      <c r="D33" s="139">
        <v>0.09</v>
      </c>
      <c r="E33" s="140">
        <v>22372</v>
      </c>
      <c r="F33" s="141">
        <f t="shared" si="1"/>
        <v>1161262</v>
      </c>
    </row>
    <row r="34" spans="2:6" x14ac:dyDescent="0.25">
      <c r="B34">
        <f t="shared" si="0"/>
        <v>5</v>
      </c>
      <c r="C34" s="138">
        <v>67</v>
      </c>
      <c r="D34" s="139">
        <v>0.09</v>
      </c>
      <c r="E34" s="140">
        <v>22372</v>
      </c>
      <c r="F34" s="141">
        <f t="shared" si="1"/>
        <v>1174823</v>
      </c>
    </row>
    <row r="35" spans="2:6" x14ac:dyDescent="0.25">
      <c r="B35">
        <f t="shared" si="0"/>
        <v>5</v>
      </c>
      <c r="C35" s="138">
        <v>68</v>
      </c>
      <c r="D35" s="139">
        <v>0.09</v>
      </c>
      <c r="E35" s="140">
        <v>22372</v>
      </c>
      <c r="F35" s="141">
        <f t="shared" si="1"/>
        <v>1188283</v>
      </c>
    </row>
    <row r="36" spans="2:6" x14ac:dyDescent="0.25">
      <c r="B36">
        <f t="shared" si="0"/>
        <v>5</v>
      </c>
      <c r="C36" s="138">
        <v>69</v>
      </c>
      <c r="D36" s="139">
        <v>0.09</v>
      </c>
      <c r="E36" s="140">
        <v>22372</v>
      </c>
      <c r="F36" s="141">
        <f t="shared" si="1"/>
        <v>1201643</v>
      </c>
    </row>
    <row r="37" spans="2:6" x14ac:dyDescent="0.25">
      <c r="B37">
        <f t="shared" si="0"/>
        <v>5</v>
      </c>
      <c r="C37" s="138">
        <v>70</v>
      </c>
      <c r="D37" s="139">
        <v>0.09</v>
      </c>
      <c r="E37" s="140">
        <v>22372</v>
      </c>
      <c r="F37" s="141">
        <f t="shared" si="1"/>
        <v>1214903</v>
      </c>
    </row>
    <row r="38" spans="2:6" x14ac:dyDescent="0.25">
      <c r="B38">
        <f t="shared" si="0"/>
        <v>5</v>
      </c>
      <c r="C38" s="138">
        <v>71</v>
      </c>
      <c r="D38" s="139">
        <v>0.09</v>
      </c>
      <c r="E38" s="140">
        <v>22372</v>
      </c>
      <c r="F38" s="141">
        <f t="shared" si="1"/>
        <v>1228065</v>
      </c>
    </row>
    <row r="39" spans="2:6" x14ac:dyDescent="0.25">
      <c r="B39">
        <f t="shared" si="0"/>
        <v>6</v>
      </c>
      <c r="C39" s="138">
        <v>72</v>
      </c>
      <c r="D39" s="139">
        <v>0.09</v>
      </c>
      <c r="E39" s="140">
        <v>22372</v>
      </c>
      <c r="F39" s="141">
        <f t="shared" si="1"/>
        <v>1241128</v>
      </c>
    </row>
    <row r="40" spans="2:6" x14ac:dyDescent="0.25">
      <c r="B40">
        <f t="shared" si="0"/>
        <v>6</v>
      </c>
      <c r="C40" s="138">
        <v>73</v>
      </c>
      <c r="D40" s="139">
        <v>0.09</v>
      </c>
      <c r="E40" s="140">
        <v>22372</v>
      </c>
      <c r="F40" s="141">
        <f t="shared" si="1"/>
        <v>1254094</v>
      </c>
    </row>
    <row r="41" spans="2:6" x14ac:dyDescent="0.25">
      <c r="B41">
        <f t="shared" si="0"/>
        <v>6</v>
      </c>
      <c r="C41" s="138">
        <v>74</v>
      </c>
      <c r="D41" s="139">
        <v>0.09</v>
      </c>
      <c r="E41" s="140">
        <v>22372</v>
      </c>
      <c r="F41" s="141">
        <f t="shared" si="1"/>
        <v>1266964</v>
      </c>
    </row>
    <row r="42" spans="2:6" x14ac:dyDescent="0.25">
      <c r="B42">
        <f t="shared" si="0"/>
        <v>6</v>
      </c>
      <c r="C42" s="138">
        <v>75</v>
      </c>
      <c r="D42" s="139">
        <v>0.09</v>
      </c>
      <c r="E42" s="140">
        <v>22372</v>
      </c>
      <c r="F42" s="141">
        <f t="shared" si="1"/>
        <v>1279738</v>
      </c>
    </row>
    <row r="43" spans="2:6" x14ac:dyDescent="0.25">
      <c r="B43">
        <f t="shared" si="0"/>
        <v>6</v>
      </c>
      <c r="C43" s="138">
        <v>76</v>
      </c>
      <c r="D43" s="139">
        <v>0.09</v>
      </c>
      <c r="E43" s="140">
        <v>22372</v>
      </c>
      <c r="F43" s="141">
        <f t="shared" si="1"/>
        <v>1292417</v>
      </c>
    </row>
    <row r="44" spans="2:6" x14ac:dyDescent="0.25">
      <c r="B44">
        <f t="shared" si="0"/>
        <v>6</v>
      </c>
      <c r="C44" s="138">
        <v>77</v>
      </c>
      <c r="D44" s="139">
        <v>0.09</v>
      </c>
      <c r="E44" s="140">
        <v>22372</v>
      </c>
      <c r="F44" s="141">
        <f t="shared" si="1"/>
        <v>1305001</v>
      </c>
    </row>
    <row r="45" spans="2:6" x14ac:dyDescent="0.25">
      <c r="B45">
        <f t="shared" si="0"/>
        <v>6</v>
      </c>
      <c r="C45" s="138">
        <v>78</v>
      </c>
      <c r="D45" s="139">
        <v>0.09</v>
      </c>
      <c r="E45" s="140">
        <v>22372</v>
      </c>
      <c r="F45" s="141">
        <f t="shared" si="1"/>
        <v>1317492</v>
      </c>
    </row>
    <row r="46" spans="2:6" x14ac:dyDescent="0.25">
      <c r="B46">
        <f t="shared" si="0"/>
        <v>6</v>
      </c>
      <c r="C46" s="138">
        <v>79</v>
      </c>
      <c r="D46" s="139">
        <v>0.09</v>
      </c>
      <c r="E46" s="140">
        <v>22372</v>
      </c>
      <c r="F46" s="141">
        <f t="shared" si="1"/>
        <v>1329890</v>
      </c>
    </row>
    <row r="47" spans="2:6" x14ac:dyDescent="0.25">
      <c r="B47">
        <f t="shared" si="0"/>
        <v>6</v>
      </c>
      <c r="C47" s="138">
        <v>80</v>
      </c>
      <c r="D47" s="139">
        <v>0.09</v>
      </c>
      <c r="E47" s="140">
        <v>22372</v>
      </c>
      <c r="F47" s="141">
        <f t="shared" si="1"/>
        <v>1342196</v>
      </c>
    </row>
    <row r="48" spans="2:6" x14ac:dyDescent="0.25">
      <c r="B48">
        <f t="shared" si="0"/>
        <v>6</v>
      </c>
      <c r="C48" s="138">
        <v>81</v>
      </c>
      <c r="D48" s="139">
        <v>0.09</v>
      </c>
      <c r="E48" s="140">
        <v>22372</v>
      </c>
      <c r="F48" s="141">
        <f t="shared" si="1"/>
        <v>1354410</v>
      </c>
    </row>
    <row r="49" spans="2:6" x14ac:dyDescent="0.25">
      <c r="B49">
        <f t="shared" si="0"/>
        <v>6</v>
      </c>
      <c r="C49" s="138">
        <v>82</v>
      </c>
      <c r="D49" s="139">
        <v>0.09</v>
      </c>
      <c r="E49" s="140">
        <v>22372</v>
      </c>
      <c r="F49" s="141">
        <f t="shared" si="1"/>
        <v>1366533</v>
      </c>
    </row>
    <row r="50" spans="2:6" x14ac:dyDescent="0.25">
      <c r="B50">
        <f t="shared" si="0"/>
        <v>6</v>
      </c>
      <c r="C50" s="138">
        <v>83</v>
      </c>
      <c r="D50" s="139">
        <v>0.09</v>
      </c>
      <c r="E50" s="140">
        <v>22372</v>
      </c>
      <c r="F50" s="141">
        <f t="shared" si="1"/>
        <v>1378565</v>
      </c>
    </row>
    <row r="51" spans="2:6" x14ac:dyDescent="0.25">
      <c r="B51">
        <f t="shared" si="0"/>
        <v>7</v>
      </c>
      <c r="C51" s="138">
        <v>84</v>
      </c>
      <c r="D51" s="139">
        <v>0.09</v>
      </c>
      <c r="E51" s="140">
        <v>22372</v>
      </c>
      <c r="F51" s="141">
        <f t="shared" si="1"/>
        <v>1390508</v>
      </c>
    </row>
    <row r="52" spans="2:6" x14ac:dyDescent="0.25">
      <c r="B52">
        <f t="shared" si="0"/>
        <v>7</v>
      </c>
      <c r="C52" s="138">
        <v>85</v>
      </c>
      <c r="D52" s="139">
        <v>0.09</v>
      </c>
      <c r="E52" s="140">
        <v>22372</v>
      </c>
      <c r="F52" s="141">
        <f t="shared" si="1"/>
        <v>1402363</v>
      </c>
    </row>
    <row r="53" spans="2:6" x14ac:dyDescent="0.25">
      <c r="B53">
        <f t="shared" si="0"/>
        <v>7</v>
      </c>
      <c r="C53" s="138">
        <v>86</v>
      </c>
      <c r="D53" s="139">
        <v>0.09</v>
      </c>
      <c r="E53" s="140">
        <v>22372</v>
      </c>
      <c r="F53" s="141">
        <f t="shared" si="1"/>
        <v>1414129</v>
      </c>
    </row>
    <row r="54" spans="2:6" x14ac:dyDescent="0.25">
      <c r="B54">
        <f t="shared" si="0"/>
        <v>7</v>
      </c>
      <c r="C54" s="138">
        <v>87</v>
      </c>
      <c r="D54" s="139">
        <v>0.09</v>
      </c>
      <c r="E54" s="140">
        <v>22372</v>
      </c>
      <c r="F54" s="141">
        <f t="shared" si="1"/>
        <v>1425807</v>
      </c>
    </row>
    <row r="55" spans="2:6" x14ac:dyDescent="0.25">
      <c r="B55">
        <f t="shared" si="0"/>
        <v>7</v>
      </c>
      <c r="C55" s="138">
        <v>88</v>
      </c>
      <c r="D55" s="139">
        <v>0.09</v>
      </c>
      <c r="E55" s="140">
        <v>22372</v>
      </c>
      <c r="F55" s="141">
        <f t="shared" si="1"/>
        <v>1437399</v>
      </c>
    </row>
    <row r="56" spans="2:6" x14ac:dyDescent="0.25">
      <c r="B56">
        <f t="shared" si="0"/>
        <v>7</v>
      </c>
      <c r="C56" s="138">
        <v>89</v>
      </c>
      <c r="D56" s="139">
        <v>0.09</v>
      </c>
      <c r="E56" s="140">
        <v>22372</v>
      </c>
      <c r="F56" s="141">
        <f t="shared" si="1"/>
        <v>1448904</v>
      </c>
    </row>
    <row r="57" spans="2:6" x14ac:dyDescent="0.25">
      <c r="B57">
        <f t="shared" si="0"/>
        <v>7</v>
      </c>
      <c r="C57" s="138">
        <v>90</v>
      </c>
      <c r="D57" s="139">
        <v>0.09</v>
      </c>
      <c r="E57" s="140">
        <v>22372</v>
      </c>
      <c r="F57" s="141">
        <f t="shared" si="1"/>
        <v>1460324</v>
      </c>
    </row>
    <row r="58" spans="2:6" x14ac:dyDescent="0.25">
      <c r="B58">
        <f t="shared" si="0"/>
        <v>7</v>
      </c>
      <c r="C58" s="138">
        <v>91</v>
      </c>
      <c r="D58" s="139">
        <v>0.09</v>
      </c>
      <c r="E58" s="140">
        <v>22372</v>
      </c>
      <c r="F58" s="141">
        <f t="shared" si="1"/>
        <v>1471658</v>
      </c>
    </row>
    <row r="59" spans="2:6" x14ac:dyDescent="0.25">
      <c r="B59">
        <f t="shared" si="0"/>
        <v>7</v>
      </c>
      <c r="C59" s="138">
        <v>92</v>
      </c>
      <c r="D59" s="139">
        <v>0.09</v>
      </c>
      <c r="E59" s="140">
        <v>22372</v>
      </c>
      <c r="F59" s="141">
        <f t="shared" si="1"/>
        <v>1482908</v>
      </c>
    </row>
    <row r="60" spans="2:6" x14ac:dyDescent="0.25">
      <c r="B60">
        <f t="shared" si="0"/>
        <v>7</v>
      </c>
      <c r="C60" s="138">
        <v>93</v>
      </c>
      <c r="D60" s="139">
        <v>0.09</v>
      </c>
      <c r="E60" s="140">
        <v>22372</v>
      </c>
      <c r="F60" s="141">
        <f t="shared" si="1"/>
        <v>1494075</v>
      </c>
    </row>
    <row r="61" spans="2:6" x14ac:dyDescent="0.25">
      <c r="B61">
        <f t="shared" si="0"/>
        <v>7</v>
      </c>
      <c r="C61" s="138">
        <v>94</v>
      </c>
      <c r="D61" s="139">
        <v>0.09</v>
      </c>
      <c r="E61" s="140">
        <v>22372</v>
      </c>
      <c r="F61" s="141">
        <f t="shared" si="1"/>
        <v>1505158</v>
      </c>
    </row>
    <row r="62" spans="2:6" x14ac:dyDescent="0.25">
      <c r="B62">
        <f t="shared" si="0"/>
        <v>7</v>
      </c>
      <c r="C62" s="138">
        <v>95</v>
      </c>
      <c r="D62" s="139">
        <v>0.09</v>
      </c>
      <c r="E62" s="140">
        <v>22372</v>
      </c>
      <c r="F62" s="141">
        <f t="shared" si="1"/>
        <v>1516159</v>
      </c>
    </row>
    <row r="63" spans="2:6" x14ac:dyDescent="0.25">
      <c r="B63">
        <f t="shared" si="0"/>
        <v>8</v>
      </c>
      <c r="C63" s="138">
        <v>96</v>
      </c>
      <c r="D63" s="139">
        <v>0.09</v>
      </c>
      <c r="E63" s="140">
        <v>22372</v>
      </c>
      <c r="F63" s="141">
        <f t="shared" si="1"/>
        <v>1527078</v>
      </c>
    </row>
    <row r="64" spans="2:6" x14ac:dyDescent="0.25">
      <c r="B64">
        <f t="shared" si="0"/>
        <v>8</v>
      </c>
      <c r="C64" s="138">
        <v>97</v>
      </c>
      <c r="D64" s="139">
        <v>0.09</v>
      </c>
      <c r="E64" s="140">
        <v>22372</v>
      </c>
      <c r="F64" s="141">
        <f t="shared" si="1"/>
        <v>1537915</v>
      </c>
    </row>
    <row r="65" spans="2:6" x14ac:dyDescent="0.25">
      <c r="B65">
        <f t="shared" si="0"/>
        <v>8</v>
      </c>
      <c r="C65" s="138">
        <v>98</v>
      </c>
      <c r="D65" s="139">
        <v>0.09</v>
      </c>
      <c r="E65" s="140">
        <v>22372</v>
      </c>
      <c r="F65" s="141">
        <f t="shared" si="1"/>
        <v>1548672</v>
      </c>
    </row>
    <row r="66" spans="2:6" x14ac:dyDescent="0.25">
      <c r="B66">
        <f t="shared" si="0"/>
        <v>8</v>
      </c>
      <c r="C66" s="138">
        <v>99</v>
      </c>
      <c r="D66" s="139">
        <v>0.09</v>
      </c>
      <c r="E66" s="140">
        <v>22372</v>
      </c>
      <c r="F66" s="141">
        <f t="shared" si="1"/>
        <v>1559349</v>
      </c>
    </row>
    <row r="67" spans="2:6" x14ac:dyDescent="0.25">
      <c r="B67">
        <f t="shared" si="0"/>
        <v>8</v>
      </c>
      <c r="C67" s="138">
        <v>100</v>
      </c>
      <c r="D67" s="139">
        <v>0.09</v>
      </c>
      <c r="E67" s="140">
        <v>22372</v>
      </c>
      <c r="F67" s="141">
        <f t="shared" si="1"/>
        <v>1569947</v>
      </c>
    </row>
    <row r="68" spans="2:6" x14ac:dyDescent="0.25">
      <c r="B68">
        <f t="shared" ref="B68:B131" si="2">INT(C68/12)</f>
        <v>8</v>
      </c>
      <c r="C68" s="138">
        <v>101</v>
      </c>
      <c r="D68" s="139">
        <v>0.09</v>
      </c>
      <c r="E68" s="140">
        <v>22372</v>
      </c>
      <c r="F68" s="141">
        <f t="shared" ref="F68:F131" si="3">ROUND(-PV(D68/12,C68,E68),0)</f>
        <v>1580465</v>
      </c>
    </row>
    <row r="69" spans="2:6" x14ac:dyDescent="0.25">
      <c r="B69">
        <f t="shared" si="2"/>
        <v>8</v>
      </c>
      <c r="C69" s="138">
        <v>102</v>
      </c>
      <c r="D69" s="139">
        <v>0.09</v>
      </c>
      <c r="E69" s="140">
        <v>22372</v>
      </c>
      <c r="F69" s="141">
        <f t="shared" si="3"/>
        <v>1590905</v>
      </c>
    </row>
    <row r="70" spans="2:6" x14ac:dyDescent="0.25">
      <c r="B70">
        <f t="shared" si="2"/>
        <v>8</v>
      </c>
      <c r="C70" s="138">
        <v>103</v>
      </c>
      <c r="D70" s="139">
        <v>0.09</v>
      </c>
      <c r="E70" s="140">
        <v>22372</v>
      </c>
      <c r="F70" s="141">
        <f t="shared" si="3"/>
        <v>1601268</v>
      </c>
    </row>
    <row r="71" spans="2:6" x14ac:dyDescent="0.25">
      <c r="B71">
        <f t="shared" si="2"/>
        <v>8</v>
      </c>
      <c r="C71" s="138">
        <v>104</v>
      </c>
      <c r="D71" s="139">
        <v>0.09</v>
      </c>
      <c r="E71" s="140">
        <v>22372</v>
      </c>
      <c r="F71" s="141">
        <f t="shared" si="3"/>
        <v>1611553</v>
      </c>
    </row>
    <row r="72" spans="2:6" x14ac:dyDescent="0.25">
      <c r="B72">
        <f t="shared" si="2"/>
        <v>8</v>
      </c>
      <c r="C72" s="138">
        <v>105</v>
      </c>
      <c r="D72" s="139">
        <v>0.09</v>
      </c>
      <c r="E72" s="140">
        <v>22372</v>
      </c>
      <c r="F72" s="141">
        <f t="shared" si="3"/>
        <v>1621762</v>
      </c>
    </row>
    <row r="73" spans="2:6" x14ac:dyDescent="0.25">
      <c r="B73">
        <f t="shared" si="2"/>
        <v>8</v>
      </c>
      <c r="C73" s="138">
        <v>106</v>
      </c>
      <c r="D73" s="139">
        <v>0.09</v>
      </c>
      <c r="E73" s="140">
        <v>22372</v>
      </c>
      <c r="F73" s="141">
        <f t="shared" si="3"/>
        <v>1631895</v>
      </c>
    </row>
    <row r="74" spans="2:6" x14ac:dyDescent="0.25">
      <c r="B74">
        <f t="shared" si="2"/>
        <v>8</v>
      </c>
      <c r="C74" s="138">
        <v>107</v>
      </c>
      <c r="D74" s="139">
        <v>0.09</v>
      </c>
      <c r="E74" s="140">
        <v>22372</v>
      </c>
      <c r="F74" s="141">
        <f t="shared" si="3"/>
        <v>1641952</v>
      </c>
    </row>
    <row r="75" spans="2:6" x14ac:dyDescent="0.25">
      <c r="B75">
        <f t="shared" si="2"/>
        <v>9</v>
      </c>
      <c r="C75" s="138">
        <v>108</v>
      </c>
      <c r="D75" s="139">
        <v>0.09</v>
      </c>
      <c r="E75" s="140">
        <v>22372</v>
      </c>
      <c r="F75" s="141">
        <f t="shared" si="3"/>
        <v>1651935</v>
      </c>
    </row>
    <row r="76" spans="2:6" x14ac:dyDescent="0.25">
      <c r="B76">
        <f t="shared" si="2"/>
        <v>9</v>
      </c>
      <c r="C76" s="138">
        <v>109</v>
      </c>
      <c r="D76" s="139">
        <v>0.09</v>
      </c>
      <c r="E76" s="140">
        <v>22372</v>
      </c>
      <c r="F76" s="141">
        <f t="shared" si="3"/>
        <v>1661843</v>
      </c>
    </row>
    <row r="77" spans="2:6" x14ac:dyDescent="0.25">
      <c r="B77">
        <f t="shared" si="2"/>
        <v>9</v>
      </c>
      <c r="C77" s="138">
        <v>110</v>
      </c>
      <c r="D77" s="139">
        <v>0.09</v>
      </c>
      <c r="E77" s="140">
        <v>22372</v>
      </c>
      <c r="F77" s="141">
        <f t="shared" si="3"/>
        <v>1671677</v>
      </c>
    </row>
    <row r="78" spans="2:6" x14ac:dyDescent="0.25">
      <c r="B78">
        <f t="shared" si="2"/>
        <v>9</v>
      </c>
      <c r="C78" s="138">
        <v>111</v>
      </c>
      <c r="D78" s="139">
        <v>0.09</v>
      </c>
      <c r="E78" s="140">
        <v>22372</v>
      </c>
      <c r="F78" s="141">
        <f t="shared" si="3"/>
        <v>1681438</v>
      </c>
    </row>
    <row r="79" spans="2:6" x14ac:dyDescent="0.25">
      <c r="B79">
        <f t="shared" si="2"/>
        <v>9</v>
      </c>
      <c r="C79" s="138">
        <v>112</v>
      </c>
      <c r="D79" s="139">
        <v>0.09</v>
      </c>
      <c r="E79" s="140">
        <v>22372</v>
      </c>
      <c r="F79" s="141">
        <f t="shared" si="3"/>
        <v>1691127</v>
      </c>
    </row>
    <row r="80" spans="2:6" x14ac:dyDescent="0.25">
      <c r="B80">
        <f t="shared" si="2"/>
        <v>9</v>
      </c>
      <c r="C80" s="138">
        <v>113</v>
      </c>
      <c r="D80" s="139">
        <v>0.09</v>
      </c>
      <c r="E80" s="140">
        <v>22372</v>
      </c>
      <c r="F80" s="141">
        <f t="shared" si="3"/>
        <v>1700743</v>
      </c>
    </row>
    <row r="81" spans="2:6" x14ac:dyDescent="0.25">
      <c r="B81">
        <f t="shared" si="2"/>
        <v>9</v>
      </c>
      <c r="C81" s="138">
        <v>114</v>
      </c>
      <c r="D81" s="139">
        <v>0.09</v>
      </c>
      <c r="E81" s="140">
        <v>22372</v>
      </c>
      <c r="F81" s="141">
        <f t="shared" si="3"/>
        <v>1710288</v>
      </c>
    </row>
    <row r="82" spans="2:6" x14ac:dyDescent="0.25">
      <c r="B82">
        <f t="shared" si="2"/>
        <v>9</v>
      </c>
      <c r="C82" s="138">
        <v>115</v>
      </c>
      <c r="D82" s="139">
        <v>0.09</v>
      </c>
      <c r="E82" s="140">
        <v>22372</v>
      </c>
      <c r="F82" s="141">
        <f t="shared" si="3"/>
        <v>1719762</v>
      </c>
    </row>
    <row r="83" spans="2:6" x14ac:dyDescent="0.25">
      <c r="B83">
        <f t="shared" si="2"/>
        <v>9</v>
      </c>
      <c r="C83" s="138">
        <v>116</v>
      </c>
      <c r="D83" s="139">
        <v>0.09</v>
      </c>
      <c r="E83" s="140">
        <v>22372</v>
      </c>
      <c r="F83" s="141">
        <f t="shared" si="3"/>
        <v>1729165</v>
      </c>
    </row>
    <row r="84" spans="2:6" x14ac:dyDescent="0.25">
      <c r="B84">
        <f t="shared" si="2"/>
        <v>9</v>
      </c>
      <c r="C84" s="138">
        <v>117</v>
      </c>
      <c r="D84" s="139">
        <v>0.09</v>
      </c>
      <c r="E84" s="140">
        <v>22372</v>
      </c>
      <c r="F84" s="141">
        <f t="shared" si="3"/>
        <v>1738499</v>
      </c>
    </row>
    <row r="85" spans="2:6" x14ac:dyDescent="0.25">
      <c r="B85">
        <f t="shared" si="2"/>
        <v>9</v>
      </c>
      <c r="C85" s="138">
        <v>118</v>
      </c>
      <c r="D85" s="139">
        <v>0.09</v>
      </c>
      <c r="E85" s="140">
        <v>22372</v>
      </c>
      <c r="F85" s="141">
        <f t="shared" si="3"/>
        <v>1747762</v>
      </c>
    </row>
    <row r="86" spans="2:6" x14ac:dyDescent="0.25">
      <c r="B86">
        <f t="shared" si="2"/>
        <v>9</v>
      </c>
      <c r="C86" s="138">
        <v>119</v>
      </c>
      <c r="D86" s="139">
        <v>0.09</v>
      </c>
      <c r="E86" s="140">
        <v>22372</v>
      </c>
      <c r="F86" s="141">
        <f t="shared" si="3"/>
        <v>1756957</v>
      </c>
    </row>
    <row r="87" spans="2:6" x14ac:dyDescent="0.25">
      <c r="B87">
        <f t="shared" si="2"/>
        <v>10</v>
      </c>
      <c r="C87" s="138">
        <v>120</v>
      </c>
      <c r="D87" s="139">
        <v>0.09</v>
      </c>
      <c r="E87" s="140">
        <v>22372</v>
      </c>
      <c r="F87" s="141">
        <f t="shared" si="3"/>
        <v>1766084</v>
      </c>
    </row>
    <row r="88" spans="2:6" x14ac:dyDescent="0.25">
      <c r="B88">
        <f t="shared" si="2"/>
        <v>10</v>
      </c>
      <c r="C88" s="138">
        <v>121</v>
      </c>
      <c r="D88" s="139">
        <v>0.09</v>
      </c>
      <c r="E88" s="140">
        <v>22372</v>
      </c>
      <c r="F88" s="141">
        <f t="shared" si="3"/>
        <v>1775142</v>
      </c>
    </row>
    <row r="89" spans="2:6" x14ac:dyDescent="0.25">
      <c r="B89">
        <f t="shared" si="2"/>
        <v>10</v>
      </c>
      <c r="C89" s="138">
        <v>122</v>
      </c>
      <c r="D89" s="139">
        <v>0.09</v>
      </c>
      <c r="E89" s="140">
        <v>22372</v>
      </c>
      <c r="F89" s="141">
        <f t="shared" si="3"/>
        <v>1784133</v>
      </c>
    </row>
    <row r="90" spans="2:6" x14ac:dyDescent="0.25">
      <c r="B90">
        <f t="shared" si="2"/>
        <v>10</v>
      </c>
      <c r="C90" s="138">
        <v>123</v>
      </c>
      <c r="D90" s="139">
        <v>0.09</v>
      </c>
      <c r="E90" s="140">
        <v>22372</v>
      </c>
      <c r="F90" s="141">
        <f t="shared" si="3"/>
        <v>1793057</v>
      </c>
    </row>
    <row r="91" spans="2:6" x14ac:dyDescent="0.25">
      <c r="B91">
        <f t="shared" si="2"/>
        <v>10</v>
      </c>
      <c r="C91" s="138">
        <v>124</v>
      </c>
      <c r="D91" s="139">
        <v>0.09</v>
      </c>
      <c r="E91" s="140">
        <v>22372</v>
      </c>
      <c r="F91" s="141">
        <f t="shared" si="3"/>
        <v>1801915</v>
      </c>
    </row>
    <row r="92" spans="2:6" x14ac:dyDescent="0.25">
      <c r="B92">
        <f t="shared" si="2"/>
        <v>10</v>
      </c>
      <c r="C92" s="138">
        <v>125</v>
      </c>
      <c r="D92" s="139">
        <v>0.09</v>
      </c>
      <c r="E92" s="140">
        <v>22372</v>
      </c>
      <c r="F92" s="141">
        <f t="shared" si="3"/>
        <v>1810706</v>
      </c>
    </row>
    <row r="93" spans="2:6" x14ac:dyDescent="0.25">
      <c r="B93">
        <f t="shared" si="2"/>
        <v>10</v>
      </c>
      <c r="C93" s="138">
        <v>126</v>
      </c>
      <c r="D93" s="139">
        <v>0.09</v>
      </c>
      <c r="E93" s="140">
        <v>22372</v>
      </c>
      <c r="F93" s="141">
        <f t="shared" si="3"/>
        <v>1819433</v>
      </c>
    </row>
    <row r="94" spans="2:6" x14ac:dyDescent="0.25">
      <c r="B94">
        <f t="shared" si="2"/>
        <v>10</v>
      </c>
      <c r="C94" s="138">
        <v>127</v>
      </c>
      <c r="D94" s="139">
        <v>0.09</v>
      </c>
      <c r="E94" s="140">
        <v>22372</v>
      </c>
      <c r="F94" s="141">
        <f t="shared" si="3"/>
        <v>1828094</v>
      </c>
    </row>
    <row r="95" spans="2:6" x14ac:dyDescent="0.25">
      <c r="B95">
        <f t="shared" si="2"/>
        <v>10</v>
      </c>
      <c r="C95" s="138">
        <v>128</v>
      </c>
      <c r="D95" s="139">
        <v>0.09</v>
      </c>
      <c r="E95" s="140">
        <v>22372</v>
      </c>
      <c r="F95" s="141">
        <f t="shared" si="3"/>
        <v>1836691</v>
      </c>
    </row>
    <row r="96" spans="2:6" x14ac:dyDescent="0.25">
      <c r="B96">
        <f t="shared" si="2"/>
        <v>10</v>
      </c>
      <c r="C96" s="138">
        <v>129</v>
      </c>
      <c r="D96" s="139">
        <v>0.09</v>
      </c>
      <c r="E96" s="140">
        <v>22372</v>
      </c>
      <c r="F96" s="141">
        <f t="shared" si="3"/>
        <v>1845224</v>
      </c>
    </row>
    <row r="97" spans="2:6" x14ac:dyDescent="0.25">
      <c r="B97">
        <f t="shared" si="2"/>
        <v>10</v>
      </c>
      <c r="C97" s="138">
        <v>130</v>
      </c>
      <c r="D97" s="139">
        <v>0.09</v>
      </c>
      <c r="E97" s="140">
        <v>22372</v>
      </c>
      <c r="F97" s="141">
        <f t="shared" si="3"/>
        <v>1853693</v>
      </c>
    </row>
    <row r="98" spans="2:6" x14ac:dyDescent="0.25">
      <c r="B98">
        <f t="shared" si="2"/>
        <v>10</v>
      </c>
      <c r="C98" s="138">
        <v>131</v>
      </c>
      <c r="D98" s="139">
        <v>0.09</v>
      </c>
      <c r="E98" s="140">
        <v>22372</v>
      </c>
      <c r="F98" s="141">
        <f t="shared" si="3"/>
        <v>1862099</v>
      </c>
    </row>
    <row r="99" spans="2:6" x14ac:dyDescent="0.25">
      <c r="B99">
        <f t="shared" si="2"/>
        <v>11</v>
      </c>
      <c r="C99" s="138">
        <v>132</v>
      </c>
      <c r="D99" s="139">
        <v>0.09</v>
      </c>
      <c r="E99" s="140">
        <v>22372</v>
      </c>
      <c r="F99" s="141">
        <f t="shared" si="3"/>
        <v>1870443</v>
      </c>
    </row>
    <row r="100" spans="2:6" x14ac:dyDescent="0.25">
      <c r="B100">
        <f t="shared" si="2"/>
        <v>11</v>
      </c>
      <c r="C100" s="138">
        <v>133</v>
      </c>
      <c r="D100" s="139">
        <v>0.09</v>
      </c>
      <c r="E100" s="140">
        <v>22372</v>
      </c>
      <c r="F100" s="141">
        <f t="shared" si="3"/>
        <v>1878724</v>
      </c>
    </row>
    <row r="101" spans="2:6" x14ac:dyDescent="0.25">
      <c r="B101">
        <f t="shared" si="2"/>
        <v>11</v>
      </c>
      <c r="C101" s="138">
        <v>134</v>
      </c>
      <c r="D101" s="139">
        <v>0.09</v>
      </c>
      <c r="E101" s="140">
        <v>22372</v>
      </c>
      <c r="F101" s="141">
        <f t="shared" si="3"/>
        <v>1886944</v>
      </c>
    </row>
    <row r="102" spans="2:6" x14ac:dyDescent="0.25">
      <c r="B102">
        <f t="shared" si="2"/>
        <v>11</v>
      </c>
      <c r="C102" s="138">
        <v>135</v>
      </c>
      <c r="D102" s="139">
        <v>0.09</v>
      </c>
      <c r="E102" s="140">
        <v>22372</v>
      </c>
      <c r="F102" s="141">
        <f t="shared" si="3"/>
        <v>1895103</v>
      </c>
    </row>
    <row r="103" spans="2:6" x14ac:dyDescent="0.25">
      <c r="B103">
        <f t="shared" si="2"/>
        <v>11</v>
      </c>
      <c r="C103" s="138">
        <v>136</v>
      </c>
      <c r="D103" s="139">
        <v>0.09</v>
      </c>
      <c r="E103" s="140">
        <v>22372</v>
      </c>
      <c r="F103" s="141">
        <f t="shared" si="3"/>
        <v>1903201</v>
      </c>
    </row>
    <row r="104" spans="2:6" x14ac:dyDescent="0.25">
      <c r="B104">
        <f t="shared" si="2"/>
        <v>11</v>
      </c>
      <c r="C104" s="138">
        <v>137</v>
      </c>
      <c r="D104" s="139">
        <v>0.09</v>
      </c>
      <c r="E104" s="140">
        <v>22372</v>
      </c>
      <c r="F104" s="141">
        <f t="shared" si="3"/>
        <v>1911239</v>
      </c>
    </row>
    <row r="105" spans="2:6" x14ac:dyDescent="0.25">
      <c r="B105">
        <f t="shared" si="2"/>
        <v>11</v>
      </c>
      <c r="C105" s="138">
        <v>138</v>
      </c>
      <c r="D105" s="139">
        <v>0.09</v>
      </c>
      <c r="E105" s="140">
        <v>22372</v>
      </c>
      <c r="F105" s="141">
        <f t="shared" si="3"/>
        <v>1919217</v>
      </c>
    </row>
    <row r="106" spans="2:6" x14ac:dyDescent="0.25">
      <c r="B106">
        <f t="shared" si="2"/>
        <v>11</v>
      </c>
      <c r="C106" s="138">
        <v>139</v>
      </c>
      <c r="D106" s="139">
        <v>0.09</v>
      </c>
      <c r="E106" s="140">
        <v>22372</v>
      </c>
      <c r="F106" s="141">
        <f t="shared" si="3"/>
        <v>1927135</v>
      </c>
    </row>
    <row r="107" spans="2:6" x14ac:dyDescent="0.25">
      <c r="B107">
        <f t="shared" si="2"/>
        <v>11</v>
      </c>
      <c r="C107" s="138">
        <v>140</v>
      </c>
      <c r="D107" s="139">
        <v>0.09</v>
      </c>
      <c r="E107" s="140">
        <v>22372</v>
      </c>
      <c r="F107" s="141">
        <f t="shared" si="3"/>
        <v>1934995</v>
      </c>
    </row>
    <row r="108" spans="2:6" x14ac:dyDescent="0.25">
      <c r="B108">
        <f t="shared" si="2"/>
        <v>11</v>
      </c>
      <c r="C108" s="138">
        <v>141</v>
      </c>
      <c r="D108" s="139">
        <v>0.09</v>
      </c>
      <c r="E108" s="140">
        <v>22372</v>
      </c>
      <c r="F108" s="141">
        <f t="shared" si="3"/>
        <v>1942796</v>
      </c>
    </row>
    <row r="109" spans="2:6" x14ac:dyDescent="0.25">
      <c r="B109">
        <f t="shared" si="2"/>
        <v>11</v>
      </c>
      <c r="C109" s="138">
        <v>142</v>
      </c>
      <c r="D109" s="139">
        <v>0.09</v>
      </c>
      <c r="E109" s="140">
        <v>22372</v>
      </c>
      <c r="F109" s="141">
        <f t="shared" si="3"/>
        <v>1950539</v>
      </c>
    </row>
    <row r="110" spans="2:6" x14ac:dyDescent="0.25">
      <c r="B110">
        <f t="shared" si="2"/>
        <v>11</v>
      </c>
      <c r="C110" s="138">
        <v>143</v>
      </c>
      <c r="D110" s="139">
        <v>0.09</v>
      </c>
      <c r="E110" s="140">
        <v>22372</v>
      </c>
      <c r="F110" s="141">
        <f t="shared" si="3"/>
        <v>1958224</v>
      </c>
    </row>
    <row r="111" spans="2:6" x14ac:dyDescent="0.25">
      <c r="B111">
        <f t="shared" si="2"/>
        <v>12</v>
      </c>
      <c r="C111" s="138">
        <v>144</v>
      </c>
      <c r="D111" s="139">
        <v>0.09</v>
      </c>
      <c r="E111" s="140">
        <v>22372</v>
      </c>
      <c r="F111" s="141">
        <f t="shared" si="3"/>
        <v>1965852</v>
      </c>
    </row>
    <row r="112" spans="2:6" x14ac:dyDescent="0.25">
      <c r="B112">
        <f t="shared" si="2"/>
        <v>12</v>
      </c>
      <c r="C112" s="138">
        <v>145</v>
      </c>
      <c r="D112" s="139">
        <v>0.09</v>
      </c>
      <c r="E112" s="140">
        <v>22372</v>
      </c>
      <c r="F112" s="141">
        <f t="shared" si="3"/>
        <v>1973423</v>
      </c>
    </row>
    <row r="113" spans="2:6" x14ac:dyDescent="0.25">
      <c r="B113">
        <f t="shared" si="2"/>
        <v>12</v>
      </c>
      <c r="C113" s="138">
        <v>146</v>
      </c>
      <c r="D113" s="139">
        <v>0.09</v>
      </c>
      <c r="E113" s="140">
        <v>22372</v>
      </c>
      <c r="F113" s="141">
        <f t="shared" si="3"/>
        <v>1980938</v>
      </c>
    </row>
    <row r="114" spans="2:6" x14ac:dyDescent="0.25">
      <c r="B114">
        <f t="shared" si="2"/>
        <v>12</v>
      </c>
      <c r="C114" s="138">
        <v>147</v>
      </c>
      <c r="D114" s="139">
        <v>0.09</v>
      </c>
      <c r="E114" s="140">
        <v>22372</v>
      </c>
      <c r="F114" s="141">
        <f t="shared" si="3"/>
        <v>1988397</v>
      </c>
    </row>
    <row r="115" spans="2:6" x14ac:dyDescent="0.25">
      <c r="B115">
        <f t="shared" si="2"/>
        <v>12</v>
      </c>
      <c r="C115" s="138">
        <v>148</v>
      </c>
      <c r="D115" s="139">
        <v>0.09</v>
      </c>
      <c r="E115" s="140">
        <v>22372</v>
      </c>
      <c r="F115" s="141">
        <f t="shared" si="3"/>
        <v>1995801</v>
      </c>
    </row>
    <row r="116" spans="2:6" x14ac:dyDescent="0.25">
      <c r="B116">
        <f t="shared" si="2"/>
        <v>12</v>
      </c>
      <c r="C116" s="138">
        <v>149</v>
      </c>
      <c r="D116" s="139">
        <v>0.09</v>
      </c>
      <c r="E116" s="140">
        <v>22372</v>
      </c>
      <c r="F116" s="141">
        <f t="shared" si="3"/>
        <v>2003149</v>
      </c>
    </row>
    <row r="117" spans="2:6" x14ac:dyDescent="0.25">
      <c r="B117">
        <f t="shared" si="2"/>
        <v>12</v>
      </c>
      <c r="C117" s="138">
        <v>150</v>
      </c>
      <c r="D117" s="139">
        <v>0.09</v>
      </c>
      <c r="E117" s="140">
        <v>22372</v>
      </c>
      <c r="F117" s="141">
        <f t="shared" si="3"/>
        <v>2010443</v>
      </c>
    </row>
    <row r="118" spans="2:6" x14ac:dyDescent="0.25">
      <c r="B118">
        <f t="shared" si="2"/>
        <v>12</v>
      </c>
      <c r="C118" s="138">
        <v>151</v>
      </c>
      <c r="D118" s="139">
        <v>0.09</v>
      </c>
      <c r="E118" s="140">
        <v>22372</v>
      </c>
      <c r="F118" s="141">
        <f t="shared" si="3"/>
        <v>2017682</v>
      </c>
    </row>
    <row r="119" spans="2:6" x14ac:dyDescent="0.25">
      <c r="B119">
        <f t="shared" si="2"/>
        <v>12</v>
      </c>
      <c r="C119" s="138">
        <v>152</v>
      </c>
      <c r="D119" s="139">
        <v>0.09</v>
      </c>
      <c r="E119" s="140">
        <v>22372</v>
      </c>
      <c r="F119" s="141">
        <f t="shared" si="3"/>
        <v>2024868</v>
      </c>
    </row>
    <row r="120" spans="2:6" x14ac:dyDescent="0.25">
      <c r="B120">
        <f t="shared" si="2"/>
        <v>12</v>
      </c>
      <c r="C120" s="138">
        <v>153</v>
      </c>
      <c r="D120" s="139">
        <v>0.09</v>
      </c>
      <c r="E120" s="140">
        <v>22372</v>
      </c>
      <c r="F120" s="141">
        <f t="shared" si="3"/>
        <v>2032000</v>
      </c>
    </row>
    <row r="121" spans="2:6" x14ac:dyDescent="0.25">
      <c r="B121">
        <f t="shared" si="2"/>
        <v>12</v>
      </c>
      <c r="C121" s="138">
        <v>154</v>
      </c>
      <c r="D121" s="139">
        <v>0.09</v>
      </c>
      <c r="E121" s="140">
        <v>22372</v>
      </c>
      <c r="F121" s="141">
        <f t="shared" si="3"/>
        <v>2039079</v>
      </c>
    </row>
    <row r="122" spans="2:6" x14ac:dyDescent="0.25">
      <c r="B122">
        <f t="shared" si="2"/>
        <v>12</v>
      </c>
      <c r="C122" s="138">
        <v>155</v>
      </c>
      <c r="D122" s="139">
        <v>0.09</v>
      </c>
      <c r="E122" s="140">
        <v>22372</v>
      </c>
      <c r="F122" s="141">
        <f t="shared" si="3"/>
        <v>2046105</v>
      </c>
    </row>
    <row r="123" spans="2:6" x14ac:dyDescent="0.25">
      <c r="B123">
        <f t="shared" si="2"/>
        <v>13</v>
      </c>
      <c r="C123" s="138">
        <v>156</v>
      </c>
      <c r="D123" s="139">
        <v>0.09</v>
      </c>
      <c r="E123" s="140">
        <v>22372</v>
      </c>
      <c r="F123" s="141">
        <f t="shared" si="3"/>
        <v>2053079</v>
      </c>
    </row>
    <row r="124" spans="2:6" x14ac:dyDescent="0.25">
      <c r="B124">
        <f t="shared" si="2"/>
        <v>13</v>
      </c>
      <c r="C124" s="138">
        <v>157</v>
      </c>
      <c r="D124" s="139">
        <v>0.09</v>
      </c>
      <c r="E124" s="140">
        <v>22372</v>
      </c>
      <c r="F124" s="141">
        <f t="shared" si="3"/>
        <v>2060001</v>
      </c>
    </row>
    <row r="125" spans="2:6" x14ac:dyDescent="0.25">
      <c r="B125">
        <f t="shared" si="2"/>
        <v>13</v>
      </c>
      <c r="C125" s="138">
        <v>158</v>
      </c>
      <c r="D125" s="139">
        <v>0.09</v>
      </c>
      <c r="E125" s="140">
        <v>22372</v>
      </c>
      <c r="F125" s="141">
        <f t="shared" si="3"/>
        <v>2066871</v>
      </c>
    </row>
    <row r="126" spans="2:6" x14ac:dyDescent="0.25">
      <c r="B126">
        <f t="shared" si="2"/>
        <v>13</v>
      </c>
      <c r="C126" s="138">
        <v>159</v>
      </c>
      <c r="D126" s="139">
        <v>0.09</v>
      </c>
      <c r="E126" s="140">
        <v>22372</v>
      </c>
      <c r="F126" s="141">
        <f t="shared" si="3"/>
        <v>2073691</v>
      </c>
    </row>
    <row r="127" spans="2:6" x14ac:dyDescent="0.25">
      <c r="B127">
        <f t="shared" si="2"/>
        <v>13</v>
      </c>
      <c r="C127" s="138">
        <v>160</v>
      </c>
      <c r="D127" s="139">
        <v>0.09</v>
      </c>
      <c r="E127" s="140">
        <v>22372</v>
      </c>
      <c r="F127" s="141">
        <f t="shared" si="3"/>
        <v>2080459</v>
      </c>
    </row>
    <row r="128" spans="2:6" x14ac:dyDescent="0.25">
      <c r="B128">
        <f t="shared" si="2"/>
        <v>13</v>
      </c>
      <c r="C128" s="138">
        <v>161</v>
      </c>
      <c r="D128" s="139">
        <v>0.09</v>
      </c>
      <c r="E128" s="140">
        <v>22372</v>
      </c>
      <c r="F128" s="141">
        <f t="shared" si="3"/>
        <v>2087177</v>
      </c>
    </row>
    <row r="129" spans="2:6" x14ac:dyDescent="0.25">
      <c r="B129">
        <f t="shared" si="2"/>
        <v>13</v>
      </c>
      <c r="C129" s="138">
        <v>162</v>
      </c>
      <c r="D129" s="139">
        <v>0.09</v>
      </c>
      <c r="E129" s="140">
        <v>22372</v>
      </c>
      <c r="F129" s="141">
        <f t="shared" si="3"/>
        <v>2093845</v>
      </c>
    </row>
    <row r="130" spans="2:6" x14ac:dyDescent="0.25">
      <c r="B130">
        <f t="shared" si="2"/>
        <v>13</v>
      </c>
      <c r="C130" s="138">
        <v>163</v>
      </c>
      <c r="D130" s="139">
        <v>0.09</v>
      </c>
      <c r="E130" s="140">
        <v>22372</v>
      </c>
      <c r="F130" s="141">
        <f t="shared" si="3"/>
        <v>2100464</v>
      </c>
    </row>
    <row r="131" spans="2:6" x14ac:dyDescent="0.25">
      <c r="B131">
        <f t="shared" si="2"/>
        <v>13</v>
      </c>
      <c r="C131" s="138">
        <v>164</v>
      </c>
      <c r="D131" s="139">
        <v>0.09</v>
      </c>
      <c r="E131" s="140">
        <v>22372</v>
      </c>
      <c r="F131" s="141">
        <f t="shared" si="3"/>
        <v>2107033</v>
      </c>
    </row>
    <row r="132" spans="2:6" x14ac:dyDescent="0.25">
      <c r="B132">
        <f t="shared" ref="B132:B195" si="4">INT(C132/12)</f>
        <v>13</v>
      </c>
      <c r="C132" s="138">
        <v>165</v>
      </c>
      <c r="D132" s="139">
        <v>0.09</v>
      </c>
      <c r="E132" s="140">
        <v>22372</v>
      </c>
      <c r="F132" s="141">
        <f t="shared" ref="F132:F195" si="5">ROUND(-PV(D132/12,C132,E132),0)</f>
        <v>2113554</v>
      </c>
    </row>
    <row r="133" spans="2:6" x14ac:dyDescent="0.25">
      <c r="B133">
        <f t="shared" si="4"/>
        <v>13</v>
      </c>
      <c r="C133" s="138">
        <v>166</v>
      </c>
      <c r="D133" s="139">
        <v>0.09</v>
      </c>
      <c r="E133" s="140">
        <v>22372</v>
      </c>
      <c r="F133" s="141">
        <f t="shared" si="5"/>
        <v>2120025</v>
      </c>
    </row>
    <row r="134" spans="2:6" x14ac:dyDescent="0.25">
      <c r="B134">
        <f t="shared" si="4"/>
        <v>13</v>
      </c>
      <c r="C134" s="138">
        <v>167</v>
      </c>
      <c r="D134" s="139">
        <v>0.09</v>
      </c>
      <c r="E134" s="140">
        <v>22372</v>
      </c>
      <c r="F134" s="141">
        <f t="shared" si="5"/>
        <v>2126449</v>
      </c>
    </row>
    <row r="135" spans="2:6" x14ac:dyDescent="0.25">
      <c r="B135">
        <f t="shared" si="4"/>
        <v>14</v>
      </c>
      <c r="C135" s="138">
        <v>168</v>
      </c>
      <c r="D135" s="139">
        <v>0.09</v>
      </c>
      <c r="E135" s="140">
        <v>22372</v>
      </c>
      <c r="F135" s="141">
        <f t="shared" si="5"/>
        <v>2132825</v>
      </c>
    </row>
    <row r="136" spans="2:6" x14ac:dyDescent="0.25">
      <c r="B136">
        <f t="shared" si="4"/>
        <v>14</v>
      </c>
      <c r="C136" s="138">
        <v>169</v>
      </c>
      <c r="D136" s="139">
        <v>0.09</v>
      </c>
      <c r="E136" s="140">
        <v>22372</v>
      </c>
      <c r="F136" s="141">
        <f t="shared" si="5"/>
        <v>2139153</v>
      </c>
    </row>
    <row r="137" spans="2:6" x14ac:dyDescent="0.25">
      <c r="B137">
        <f t="shared" si="4"/>
        <v>14</v>
      </c>
      <c r="C137" s="138">
        <v>170</v>
      </c>
      <c r="D137" s="139">
        <v>0.09</v>
      </c>
      <c r="E137" s="140">
        <v>22372</v>
      </c>
      <c r="F137" s="141">
        <f t="shared" si="5"/>
        <v>2145434</v>
      </c>
    </row>
    <row r="138" spans="2:6" x14ac:dyDescent="0.25">
      <c r="B138">
        <f t="shared" si="4"/>
        <v>14</v>
      </c>
      <c r="C138" s="138">
        <v>171</v>
      </c>
      <c r="D138" s="139">
        <v>0.09</v>
      </c>
      <c r="E138" s="140">
        <v>22372</v>
      </c>
      <c r="F138" s="141">
        <f t="shared" si="5"/>
        <v>2151669</v>
      </c>
    </row>
    <row r="139" spans="2:6" x14ac:dyDescent="0.25">
      <c r="B139">
        <f t="shared" si="4"/>
        <v>14</v>
      </c>
      <c r="C139" s="138">
        <v>172</v>
      </c>
      <c r="D139" s="139">
        <v>0.09</v>
      </c>
      <c r="E139" s="140">
        <v>22372</v>
      </c>
      <c r="F139" s="141">
        <f t="shared" si="5"/>
        <v>2157857</v>
      </c>
    </row>
    <row r="140" spans="2:6" x14ac:dyDescent="0.25">
      <c r="B140">
        <f t="shared" si="4"/>
        <v>14</v>
      </c>
      <c r="C140" s="138">
        <v>173</v>
      </c>
      <c r="D140" s="139">
        <v>0.09</v>
      </c>
      <c r="E140" s="140">
        <v>22372</v>
      </c>
      <c r="F140" s="141">
        <f t="shared" si="5"/>
        <v>2163999</v>
      </c>
    </row>
    <row r="141" spans="2:6" x14ac:dyDescent="0.25">
      <c r="B141">
        <f t="shared" si="4"/>
        <v>14</v>
      </c>
      <c r="C141" s="138">
        <v>174</v>
      </c>
      <c r="D141" s="139">
        <v>0.09</v>
      </c>
      <c r="E141" s="140">
        <v>22372</v>
      </c>
      <c r="F141" s="141">
        <f t="shared" si="5"/>
        <v>2170095</v>
      </c>
    </row>
    <row r="142" spans="2:6" x14ac:dyDescent="0.25">
      <c r="B142">
        <f t="shared" si="4"/>
        <v>14</v>
      </c>
      <c r="C142" s="138">
        <v>175</v>
      </c>
      <c r="D142" s="139">
        <v>0.09</v>
      </c>
      <c r="E142" s="140">
        <v>22372</v>
      </c>
      <c r="F142" s="141">
        <f t="shared" si="5"/>
        <v>2176146</v>
      </c>
    </row>
    <row r="143" spans="2:6" x14ac:dyDescent="0.25">
      <c r="B143">
        <f t="shared" si="4"/>
        <v>14</v>
      </c>
      <c r="C143" s="138">
        <v>176</v>
      </c>
      <c r="D143" s="139">
        <v>0.09</v>
      </c>
      <c r="E143" s="140">
        <v>22372</v>
      </c>
      <c r="F143" s="141">
        <f t="shared" si="5"/>
        <v>2182152</v>
      </c>
    </row>
    <row r="144" spans="2:6" x14ac:dyDescent="0.25">
      <c r="B144">
        <f t="shared" si="4"/>
        <v>14</v>
      </c>
      <c r="C144" s="138">
        <v>177</v>
      </c>
      <c r="D144" s="139">
        <v>0.09</v>
      </c>
      <c r="E144" s="140">
        <v>22372</v>
      </c>
      <c r="F144" s="141">
        <f t="shared" si="5"/>
        <v>2188113</v>
      </c>
    </row>
    <row r="145" spans="2:6" x14ac:dyDescent="0.25">
      <c r="B145">
        <f t="shared" si="4"/>
        <v>14</v>
      </c>
      <c r="C145" s="138">
        <v>178</v>
      </c>
      <c r="D145" s="139">
        <v>0.09</v>
      </c>
      <c r="E145" s="140">
        <v>22372</v>
      </c>
      <c r="F145" s="141">
        <f t="shared" si="5"/>
        <v>2194030</v>
      </c>
    </row>
    <row r="146" spans="2:6" x14ac:dyDescent="0.25">
      <c r="B146">
        <f t="shared" si="4"/>
        <v>14</v>
      </c>
      <c r="C146" s="138">
        <v>179</v>
      </c>
      <c r="D146" s="139">
        <v>0.09</v>
      </c>
      <c r="E146" s="140">
        <v>22372</v>
      </c>
      <c r="F146" s="141">
        <f t="shared" si="5"/>
        <v>2199903</v>
      </c>
    </row>
    <row r="147" spans="2:6" x14ac:dyDescent="0.25">
      <c r="B147">
        <f t="shared" si="4"/>
        <v>15</v>
      </c>
      <c r="C147" s="138">
        <v>180</v>
      </c>
      <c r="D147" s="139">
        <v>0.09</v>
      </c>
      <c r="E147" s="140">
        <v>22372</v>
      </c>
      <c r="F147" s="141">
        <f t="shared" si="5"/>
        <v>2205732</v>
      </c>
    </row>
    <row r="148" spans="2:6" x14ac:dyDescent="0.25">
      <c r="B148">
        <f t="shared" si="4"/>
        <v>15</v>
      </c>
      <c r="C148" s="138">
        <v>181</v>
      </c>
      <c r="D148" s="139">
        <v>0.09</v>
      </c>
      <c r="E148" s="140">
        <v>22372</v>
      </c>
      <c r="F148" s="141">
        <f t="shared" si="5"/>
        <v>2211517</v>
      </c>
    </row>
    <row r="149" spans="2:6" x14ac:dyDescent="0.25">
      <c r="B149">
        <f t="shared" si="4"/>
        <v>15</v>
      </c>
      <c r="C149" s="138">
        <v>182</v>
      </c>
      <c r="D149" s="139">
        <v>0.09</v>
      </c>
      <c r="E149" s="140">
        <v>22372</v>
      </c>
      <c r="F149" s="141">
        <f t="shared" si="5"/>
        <v>2217260</v>
      </c>
    </row>
    <row r="150" spans="2:6" x14ac:dyDescent="0.25">
      <c r="B150">
        <f t="shared" si="4"/>
        <v>15</v>
      </c>
      <c r="C150" s="138">
        <v>183</v>
      </c>
      <c r="D150" s="139">
        <v>0.09</v>
      </c>
      <c r="E150" s="140">
        <v>22372</v>
      </c>
      <c r="F150" s="141">
        <f t="shared" si="5"/>
        <v>2222960</v>
      </c>
    </row>
    <row r="151" spans="2:6" x14ac:dyDescent="0.25">
      <c r="B151">
        <f t="shared" si="4"/>
        <v>15</v>
      </c>
      <c r="C151" s="138">
        <v>184</v>
      </c>
      <c r="D151" s="139">
        <v>0.09</v>
      </c>
      <c r="E151" s="140">
        <v>22372</v>
      </c>
      <c r="F151" s="141">
        <f t="shared" si="5"/>
        <v>2228617</v>
      </c>
    </row>
    <row r="152" spans="2:6" x14ac:dyDescent="0.25">
      <c r="B152">
        <f t="shared" si="4"/>
        <v>15</v>
      </c>
      <c r="C152" s="138">
        <v>185</v>
      </c>
      <c r="D152" s="139">
        <v>0.09</v>
      </c>
      <c r="E152" s="140">
        <v>22372</v>
      </c>
      <c r="F152" s="141">
        <f t="shared" si="5"/>
        <v>2234232</v>
      </c>
    </row>
    <row r="153" spans="2:6" x14ac:dyDescent="0.25">
      <c r="B153">
        <f t="shared" si="4"/>
        <v>15</v>
      </c>
      <c r="C153" s="138">
        <v>186</v>
      </c>
      <c r="D153" s="139">
        <v>0.09</v>
      </c>
      <c r="E153" s="140">
        <v>22372</v>
      </c>
      <c r="F153" s="141">
        <f t="shared" si="5"/>
        <v>2239806</v>
      </c>
    </row>
    <row r="154" spans="2:6" x14ac:dyDescent="0.25">
      <c r="B154">
        <f t="shared" si="4"/>
        <v>15</v>
      </c>
      <c r="C154" s="138">
        <v>187</v>
      </c>
      <c r="D154" s="139">
        <v>0.09</v>
      </c>
      <c r="E154" s="140">
        <v>22372</v>
      </c>
      <c r="F154" s="141">
        <f t="shared" si="5"/>
        <v>2245338</v>
      </c>
    </row>
    <row r="155" spans="2:6" x14ac:dyDescent="0.25">
      <c r="B155">
        <f t="shared" si="4"/>
        <v>15</v>
      </c>
      <c r="C155" s="138">
        <v>188</v>
      </c>
      <c r="D155" s="139">
        <v>0.09</v>
      </c>
      <c r="E155" s="140">
        <v>22372</v>
      </c>
      <c r="F155" s="141">
        <f t="shared" si="5"/>
        <v>2250829</v>
      </c>
    </row>
    <row r="156" spans="2:6" x14ac:dyDescent="0.25">
      <c r="B156">
        <f t="shared" si="4"/>
        <v>15</v>
      </c>
      <c r="C156" s="138">
        <v>189</v>
      </c>
      <c r="D156" s="139">
        <v>0.09</v>
      </c>
      <c r="E156" s="140">
        <v>22372</v>
      </c>
      <c r="F156" s="141">
        <f t="shared" si="5"/>
        <v>2256278</v>
      </c>
    </row>
    <row r="157" spans="2:6" x14ac:dyDescent="0.25">
      <c r="B157">
        <f t="shared" si="4"/>
        <v>15</v>
      </c>
      <c r="C157" s="138">
        <v>190</v>
      </c>
      <c r="D157" s="139">
        <v>0.09</v>
      </c>
      <c r="E157" s="140">
        <v>22372</v>
      </c>
      <c r="F157" s="141">
        <f t="shared" si="5"/>
        <v>2261688</v>
      </c>
    </row>
    <row r="158" spans="2:6" x14ac:dyDescent="0.25">
      <c r="B158">
        <f t="shared" si="4"/>
        <v>15</v>
      </c>
      <c r="C158" s="138">
        <v>191</v>
      </c>
      <c r="D158" s="139">
        <v>0.09</v>
      </c>
      <c r="E158" s="140">
        <v>22372</v>
      </c>
      <c r="F158" s="141">
        <f t="shared" si="5"/>
        <v>2267057</v>
      </c>
    </row>
    <row r="159" spans="2:6" x14ac:dyDescent="0.25">
      <c r="B159">
        <f t="shared" si="4"/>
        <v>16</v>
      </c>
      <c r="C159" s="138">
        <v>192</v>
      </c>
      <c r="D159" s="139">
        <v>0.09</v>
      </c>
      <c r="E159" s="140">
        <v>22372</v>
      </c>
      <c r="F159" s="141">
        <f t="shared" si="5"/>
        <v>2272386</v>
      </c>
    </row>
    <row r="160" spans="2:6" x14ac:dyDescent="0.25">
      <c r="B160">
        <f t="shared" si="4"/>
        <v>16</v>
      </c>
      <c r="C160" s="138">
        <v>193</v>
      </c>
      <c r="D160" s="139">
        <v>0.09</v>
      </c>
      <c r="E160" s="140">
        <v>22372</v>
      </c>
      <c r="F160" s="141">
        <f t="shared" si="5"/>
        <v>2277675</v>
      </c>
    </row>
    <row r="161" spans="2:6" x14ac:dyDescent="0.25">
      <c r="B161">
        <f t="shared" si="4"/>
        <v>16</v>
      </c>
      <c r="C161" s="138">
        <v>194</v>
      </c>
      <c r="D161" s="139">
        <v>0.09</v>
      </c>
      <c r="E161" s="140">
        <v>22372</v>
      </c>
      <c r="F161" s="141">
        <f t="shared" si="5"/>
        <v>2282925</v>
      </c>
    </row>
    <row r="162" spans="2:6" x14ac:dyDescent="0.25">
      <c r="B162">
        <f t="shared" si="4"/>
        <v>16</v>
      </c>
      <c r="C162" s="138">
        <v>195</v>
      </c>
      <c r="D162" s="139">
        <v>0.09</v>
      </c>
      <c r="E162" s="140">
        <v>22372</v>
      </c>
      <c r="F162" s="141">
        <f t="shared" si="5"/>
        <v>2288136</v>
      </c>
    </row>
    <row r="163" spans="2:6" x14ac:dyDescent="0.25">
      <c r="B163">
        <f t="shared" si="4"/>
        <v>16</v>
      </c>
      <c r="C163" s="138">
        <v>196</v>
      </c>
      <c r="D163" s="139">
        <v>0.09</v>
      </c>
      <c r="E163" s="140">
        <v>22372</v>
      </c>
      <c r="F163" s="141">
        <f t="shared" si="5"/>
        <v>2293309</v>
      </c>
    </row>
    <row r="164" spans="2:6" x14ac:dyDescent="0.25">
      <c r="B164">
        <f t="shared" si="4"/>
        <v>16</v>
      </c>
      <c r="C164" s="138">
        <v>197</v>
      </c>
      <c r="D164" s="139">
        <v>0.09</v>
      </c>
      <c r="E164" s="140">
        <v>22372</v>
      </c>
      <c r="F164" s="141">
        <f t="shared" si="5"/>
        <v>2298442</v>
      </c>
    </row>
    <row r="165" spans="2:6" x14ac:dyDescent="0.25">
      <c r="B165">
        <f t="shared" si="4"/>
        <v>16</v>
      </c>
      <c r="C165" s="138">
        <v>198</v>
      </c>
      <c r="D165" s="139">
        <v>0.09</v>
      </c>
      <c r="E165" s="140">
        <v>22372</v>
      </c>
      <c r="F165" s="141">
        <f t="shared" si="5"/>
        <v>2303538</v>
      </c>
    </row>
    <row r="166" spans="2:6" x14ac:dyDescent="0.25">
      <c r="B166">
        <f t="shared" si="4"/>
        <v>16</v>
      </c>
      <c r="C166" s="138">
        <v>199</v>
      </c>
      <c r="D166" s="139">
        <v>0.09</v>
      </c>
      <c r="E166" s="140">
        <v>22372</v>
      </c>
      <c r="F166" s="141">
        <f t="shared" si="5"/>
        <v>2308595</v>
      </c>
    </row>
    <row r="167" spans="2:6" x14ac:dyDescent="0.25">
      <c r="B167">
        <f t="shared" si="4"/>
        <v>16</v>
      </c>
      <c r="C167" s="138">
        <v>200</v>
      </c>
      <c r="D167" s="139">
        <v>0.09</v>
      </c>
      <c r="E167" s="140">
        <v>22372</v>
      </c>
      <c r="F167" s="141">
        <f t="shared" si="5"/>
        <v>2313615</v>
      </c>
    </row>
    <row r="168" spans="2:6" x14ac:dyDescent="0.25">
      <c r="B168">
        <f t="shared" si="4"/>
        <v>16</v>
      </c>
      <c r="C168" s="138">
        <v>201</v>
      </c>
      <c r="D168" s="139">
        <v>0.09</v>
      </c>
      <c r="E168" s="140">
        <v>22372</v>
      </c>
      <c r="F168" s="141">
        <f t="shared" si="5"/>
        <v>2318598</v>
      </c>
    </row>
    <row r="169" spans="2:6" x14ac:dyDescent="0.25">
      <c r="B169">
        <f t="shared" si="4"/>
        <v>16</v>
      </c>
      <c r="C169" s="138">
        <v>202</v>
      </c>
      <c r="D169" s="139">
        <v>0.09</v>
      </c>
      <c r="E169" s="140">
        <v>22372</v>
      </c>
      <c r="F169" s="141">
        <f t="shared" si="5"/>
        <v>2323543</v>
      </c>
    </row>
    <row r="170" spans="2:6" x14ac:dyDescent="0.25">
      <c r="B170">
        <f t="shared" si="4"/>
        <v>16</v>
      </c>
      <c r="C170" s="138">
        <v>203</v>
      </c>
      <c r="D170" s="139">
        <v>0.09</v>
      </c>
      <c r="E170" s="140">
        <v>22372</v>
      </c>
      <c r="F170" s="141">
        <f t="shared" si="5"/>
        <v>2328452</v>
      </c>
    </row>
    <row r="171" spans="2:6" x14ac:dyDescent="0.25">
      <c r="B171">
        <f t="shared" si="4"/>
        <v>17</v>
      </c>
      <c r="C171" s="138">
        <v>204</v>
      </c>
      <c r="D171" s="139">
        <v>0.09</v>
      </c>
      <c r="E171" s="140">
        <v>22372</v>
      </c>
      <c r="F171" s="141">
        <f t="shared" si="5"/>
        <v>2333324</v>
      </c>
    </row>
    <row r="172" spans="2:6" x14ac:dyDescent="0.25">
      <c r="B172">
        <f t="shared" si="4"/>
        <v>17</v>
      </c>
      <c r="C172" s="138">
        <v>205</v>
      </c>
      <c r="D172" s="139">
        <v>0.09</v>
      </c>
      <c r="E172" s="140">
        <v>22372</v>
      </c>
      <c r="F172" s="141">
        <f t="shared" si="5"/>
        <v>2338160</v>
      </c>
    </row>
    <row r="173" spans="2:6" x14ac:dyDescent="0.25">
      <c r="B173">
        <f t="shared" si="4"/>
        <v>17</v>
      </c>
      <c r="C173" s="138">
        <v>206</v>
      </c>
      <c r="D173" s="139">
        <v>0.09</v>
      </c>
      <c r="E173" s="140">
        <v>22372</v>
      </c>
      <c r="F173" s="141">
        <f t="shared" si="5"/>
        <v>2342959</v>
      </c>
    </row>
    <row r="174" spans="2:6" x14ac:dyDescent="0.25">
      <c r="B174">
        <f t="shared" si="4"/>
        <v>17</v>
      </c>
      <c r="C174" s="138">
        <v>207</v>
      </c>
      <c r="D174" s="139">
        <v>0.09</v>
      </c>
      <c r="E174" s="140">
        <v>22372</v>
      </c>
      <c r="F174" s="141">
        <f t="shared" si="5"/>
        <v>2347724</v>
      </c>
    </row>
    <row r="175" spans="2:6" x14ac:dyDescent="0.25">
      <c r="B175">
        <f t="shared" si="4"/>
        <v>17</v>
      </c>
      <c r="C175" s="138">
        <v>208</v>
      </c>
      <c r="D175" s="139">
        <v>0.09</v>
      </c>
      <c r="E175" s="140">
        <v>22372</v>
      </c>
      <c r="F175" s="141">
        <f t="shared" si="5"/>
        <v>2352452</v>
      </c>
    </row>
    <row r="176" spans="2:6" x14ac:dyDescent="0.25">
      <c r="B176">
        <f t="shared" si="4"/>
        <v>17</v>
      </c>
      <c r="C176" s="138">
        <v>209</v>
      </c>
      <c r="D176" s="139">
        <v>0.09</v>
      </c>
      <c r="E176" s="140">
        <v>22372</v>
      </c>
      <c r="F176" s="141">
        <f t="shared" si="5"/>
        <v>2357146</v>
      </c>
    </row>
    <row r="177" spans="2:6" x14ac:dyDescent="0.25">
      <c r="B177">
        <f t="shared" si="4"/>
        <v>17</v>
      </c>
      <c r="C177" s="138">
        <v>210</v>
      </c>
      <c r="D177" s="139">
        <v>0.09</v>
      </c>
      <c r="E177" s="140">
        <v>22372</v>
      </c>
      <c r="F177" s="141">
        <f t="shared" si="5"/>
        <v>2361804</v>
      </c>
    </row>
    <row r="178" spans="2:6" x14ac:dyDescent="0.25">
      <c r="B178">
        <f t="shared" si="4"/>
        <v>17</v>
      </c>
      <c r="C178" s="138">
        <v>211</v>
      </c>
      <c r="D178" s="139">
        <v>0.09</v>
      </c>
      <c r="E178" s="140">
        <v>22372</v>
      </c>
      <c r="F178" s="141">
        <f t="shared" si="5"/>
        <v>2366428</v>
      </c>
    </row>
    <row r="179" spans="2:6" x14ac:dyDescent="0.25">
      <c r="B179">
        <f t="shared" si="4"/>
        <v>17</v>
      </c>
      <c r="C179" s="138">
        <v>212</v>
      </c>
      <c r="D179" s="139">
        <v>0.09</v>
      </c>
      <c r="E179" s="140">
        <v>22372</v>
      </c>
      <c r="F179" s="141">
        <f t="shared" si="5"/>
        <v>2371017</v>
      </c>
    </row>
    <row r="180" spans="2:6" x14ac:dyDescent="0.25">
      <c r="B180">
        <f t="shared" si="4"/>
        <v>17</v>
      </c>
      <c r="C180" s="138">
        <v>213</v>
      </c>
      <c r="D180" s="139">
        <v>0.09</v>
      </c>
      <c r="E180" s="140">
        <v>22372</v>
      </c>
      <c r="F180" s="141">
        <f t="shared" si="5"/>
        <v>2375572</v>
      </c>
    </row>
    <row r="181" spans="2:6" x14ac:dyDescent="0.25">
      <c r="B181">
        <f t="shared" si="4"/>
        <v>17</v>
      </c>
      <c r="C181" s="138">
        <v>214</v>
      </c>
      <c r="D181" s="139">
        <v>0.09</v>
      </c>
      <c r="E181" s="140">
        <v>22372</v>
      </c>
      <c r="F181" s="141">
        <f t="shared" si="5"/>
        <v>2380094</v>
      </c>
    </row>
    <row r="182" spans="2:6" x14ac:dyDescent="0.25">
      <c r="B182">
        <f t="shared" si="4"/>
        <v>17</v>
      </c>
      <c r="C182" s="138">
        <v>215</v>
      </c>
      <c r="D182" s="139">
        <v>0.09</v>
      </c>
      <c r="E182" s="140">
        <v>22372</v>
      </c>
      <c r="F182" s="141">
        <f t="shared" si="5"/>
        <v>2384581</v>
      </c>
    </row>
    <row r="183" spans="2:6" x14ac:dyDescent="0.25">
      <c r="B183">
        <f t="shared" si="4"/>
        <v>18</v>
      </c>
      <c r="C183" s="138">
        <v>216</v>
      </c>
      <c r="D183" s="139">
        <v>0.09</v>
      </c>
      <c r="E183" s="140">
        <v>22372</v>
      </c>
      <c r="F183" s="141">
        <f t="shared" si="5"/>
        <v>2389036</v>
      </c>
    </row>
    <row r="184" spans="2:6" x14ac:dyDescent="0.25">
      <c r="B184">
        <f t="shared" si="4"/>
        <v>18</v>
      </c>
      <c r="C184" s="138">
        <v>217</v>
      </c>
      <c r="D184" s="139">
        <v>0.09</v>
      </c>
      <c r="E184" s="140">
        <v>22372</v>
      </c>
      <c r="F184" s="141">
        <f t="shared" si="5"/>
        <v>2393457</v>
      </c>
    </row>
    <row r="185" spans="2:6" x14ac:dyDescent="0.25">
      <c r="B185">
        <f t="shared" si="4"/>
        <v>18</v>
      </c>
      <c r="C185" s="138">
        <v>218</v>
      </c>
      <c r="D185" s="139">
        <v>0.09</v>
      </c>
      <c r="E185" s="140">
        <v>22372</v>
      </c>
      <c r="F185" s="141">
        <f t="shared" si="5"/>
        <v>2397845</v>
      </c>
    </row>
    <row r="186" spans="2:6" x14ac:dyDescent="0.25">
      <c r="B186">
        <f t="shared" si="4"/>
        <v>18</v>
      </c>
      <c r="C186" s="138">
        <v>219</v>
      </c>
      <c r="D186" s="139">
        <v>0.09</v>
      </c>
      <c r="E186" s="140">
        <v>22372</v>
      </c>
      <c r="F186" s="141">
        <f t="shared" si="5"/>
        <v>2402200</v>
      </c>
    </row>
    <row r="187" spans="2:6" x14ac:dyDescent="0.25">
      <c r="B187">
        <f t="shared" si="4"/>
        <v>18</v>
      </c>
      <c r="C187" s="138">
        <v>220</v>
      </c>
      <c r="D187" s="139">
        <v>0.09</v>
      </c>
      <c r="E187" s="140">
        <v>22372</v>
      </c>
      <c r="F187" s="141">
        <f t="shared" si="5"/>
        <v>2406523</v>
      </c>
    </row>
    <row r="188" spans="2:6" x14ac:dyDescent="0.25">
      <c r="B188">
        <f t="shared" si="4"/>
        <v>18</v>
      </c>
      <c r="C188" s="138">
        <v>221</v>
      </c>
      <c r="D188" s="139">
        <v>0.09</v>
      </c>
      <c r="E188" s="140">
        <v>22372</v>
      </c>
      <c r="F188" s="141">
        <f t="shared" si="5"/>
        <v>2410814</v>
      </c>
    </row>
    <row r="189" spans="2:6" x14ac:dyDescent="0.25">
      <c r="B189">
        <f t="shared" si="4"/>
        <v>18</v>
      </c>
      <c r="C189" s="138">
        <v>222</v>
      </c>
      <c r="D189" s="139">
        <v>0.09</v>
      </c>
      <c r="E189" s="140">
        <v>22372</v>
      </c>
      <c r="F189" s="141">
        <f t="shared" si="5"/>
        <v>2415073</v>
      </c>
    </row>
    <row r="190" spans="2:6" x14ac:dyDescent="0.25">
      <c r="B190">
        <f t="shared" si="4"/>
        <v>18</v>
      </c>
      <c r="C190" s="138">
        <v>223</v>
      </c>
      <c r="D190" s="139">
        <v>0.09</v>
      </c>
      <c r="E190" s="140">
        <v>22372</v>
      </c>
      <c r="F190" s="141">
        <f t="shared" si="5"/>
        <v>2419300</v>
      </c>
    </row>
    <row r="191" spans="2:6" x14ac:dyDescent="0.25">
      <c r="B191">
        <f t="shared" si="4"/>
        <v>18</v>
      </c>
      <c r="C191" s="138">
        <v>224</v>
      </c>
      <c r="D191" s="139">
        <v>0.09</v>
      </c>
      <c r="E191" s="140">
        <v>22372</v>
      </c>
      <c r="F191" s="141">
        <f t="shared" si="5"/>
        <v>2423496</v>
      </c>
    </row>
    <row r="192" spans="2:6" x14ac:dyDescent="0.25">
      <c r="B192">
        <f t="shared" si="4"/>
        <v>18</v>
      </c>
      <c r="C192" s="138">
        <v>225</v>
      </c>
      <c r="D192" s="139">
        <v>0.09</v>
      </c>
      <c r="E192" s="140">
        <v>22372</v>
      </c>
      <c r="F192" s="141">
        <f t="shared" si="5"/>
        <v>2427661</v>
      </c>
    </row>
    <row r="193" spans="2:6" x14ac:dyDescent="0.25">
      <c r="B193">
        <f t="shared" si="4"/>
        <v>18</v>
      </c>
      <c r="C193" s="138">
        <v>226</v>
      </c>
      <c r="D193" s="139">
        <v>0.09</v>
      </c>
      <c r="E193" s="140">
        <v>22372</v>
      </c>
      <c r="F193" s="141">
        <f t="shared" si="5"/>
        <v>2431794</v>
      </c>
    </row>
    <row r="194" spans="2:6" x14ac:dyDescent="0.25">
      <c r="B194">
        <f t="shared" si="4"/>
        <v>18</v>
      </c>
      <c r="C194" s="138">
        <v>227</v>
      </c>
      <c r="D194" s="139">
        <v>0.09</v>
      </c>
      <c r="E194" s="140">
        <v>22372</v>
      </c>
      <c r="F194" s="141">
        <f t="shared" si="5"/>
        <v>2435897</v>
      </c>
    </row>
    <row r="195" spans="2:6" x14ac:dyDescent="0.25">
      <c r="B195">
        <f t="shared" si="4"/>
        <v>19</v>
      </c>
      <c r="C195" s="138">
        <v>228</v>
      </c>
      <c r="D195" s="139">
        <v>0.09</v>
      </c>
      <c r="E195" s="140">
        <v>22372</v>
      </c>
      <c r="F195" s="141">
        <f t="shared" si="5"/>
        <v>2439969</v>
      </c>
    </row>
    <row r="196" spans="2:6" x14ac:dyDescent="0.25">
      <c r="B196">
        <f t="shared" ref="B196:B207" si="6">INT(C196/12)</f>
        <v>19</v>
      </c>
      <c r="C196" s="138">
        <v>229</v>
      </c>
      <c r="D196" s="139">
        <v>0.09</v>
      </c>
      <c r="E196" s="140">
        <v>22372</v>
      </c>
      <c r="F196" s="141">
        <f t="shared" ref="F196:F207" si="7">ROUND(-PV(D196/12,C196,E196),0)</f>
        <v>2444011</v>
      </c>
    </row>
    <row r="197" spans="2:6" x14ac:dyDescent="0.25">
      <c r="B197">
        <f t="shared" si="6"/>
        <v>19</v>
      </c>
      <c r="C197" s="138">
        <v>230</v>
      </c>
      <c r="D197" s="139">
        <v>0.09</v>
      </c>
      <c r="E197" s="140">
        <v>22372</v>
      </c>
      <c r="F197" s="141">
        <f t="shared" si="7"/>
        <v>2448023</v>
      </c>
    </row>
    <row r="198" spans="2:6" x14ac:dyDescent="0.25">
      <c r="B198">
        <f t="shared" si="6"/>
        <v>19</v>
      </c>
      <c r="C198" s="138">
        <v>231</v>
      </c>
      <c r="D198" s="139">
        <v>0.09</v>
      </c>
      <c r="E198" s="140">
        <v>22372</v>
      </c>
      <c r="F198" s="141">
        <f t="shared" si="7"/>
        <v>2452005</v>
      </c>
    </row>
    <row r="199" spans="2:6" x14ac:dyDescent="0.25">
      <c r="B199">
        <f t="shared" si="6"/>
        <v>19</v>
      </c>
      <c r="C199" s="138">
        <v>232</v>
      </c>
      <c r="D199" s="139">
        <v>0.09</v>
      </c>
      <c r="E199" s="140">
        <v>22372</v>
      </c>
      <c r="F199" s="141">
        <f t="shared" si="7"/>
        <v>2455957</v>
      </c>
    </row>
    <row r="200" spans="2:6" x14ac:dyDescent="0.25">
      <c r="B200">
        <f t="shared" si="6"/>
        <v>19</v>
      </c>
      <c r="C200" s="138">
        <v>233</v>
      </c>
      <c r="D200" s="139">
        <v>0.09</v>
      </c>
      <c r="E200" s="140">
        <v>22372</v>
      </c>
      <c r="F200" s="141">
        <f t="shared" si="7"/>
        <v>2459880</v>
      </c>
    </row>
    <row r="201" spans="2:6" x14ac:dyDescent="0.25">
      <c r="B201">
        <f t="shared" si="6"/>
        <v>19</v>
      </c>
      <c r="C201" s="138">
        <v>234</v>
      </c>
      <c r="D201" s="139">
        <v>0.09</v>
      </c>
      <c r="E201" s="140">
        <v>22372</v>
      </c>
      <c r="F201" s="141">
        <f t="shared" si="7"/>
        <v>2463774</v>
      </c>
    </row>
    <row r="202" spans="2:6" x14ac:dyDescent="0.25">
      <c r="B202">
        <f t="shared" si="6"/>
        <v>19</v>
      </c>
      <c r="C202" s="138">
        <v>235</v>
      </c>
      <c r="D202" s="139">
        <v>0.09</v>
      </c>
      <c r="E202" s="140">
        <v>22372</v>
      </c>
      <c r="F202" s="141">
        <f t="shared" si="7"/>
        <v>2467639</v>
      </c>
    </row>
    <row r="203" spans="2:6" x14ac:dyDescent="0.25">
      <c r="B203">
        <f t="shared" si="6"/>
        <v>19</v>
      </c>
      <c r="C203" s="138">
        <v>236</v>
      </c>
      <c r="D203" s="139">
        <v>0.09</v>
      </c>
      <c r="E203" s="140">
        <v>22372</v>
      </c>
      <c r="F203" s="141">
        <f t="shared" si="7"/>
        <v>2471475</v>
      </c>
    </row>
    <row r="204" spans="2:6" x14ac:dyDescent="0.25">
      <c r="B204">
        <f t="shared" si="6"/>
        <v>19</v>
      </c>
      <c r="C204" s="138">
        <v>237</v>
      </c>
      <c r="D204" s="139">
        <v>0.09</v>
      </c>
      <c r="E204" s="140">
        <v>22372</v>
      </c>
      <c r="F204" s="141">
        <f t="shared" si="7"/>
        <v>2475282</v>
      </c>
    </row>
    <row r="205" spans="2:6" x14ac:dyDescent="0.25">
      <c r="B205">
        <f t="shared" si="6"/>
        <v>19</v>
      </c>
      <c r="C205" s="138">
        <v>238</v>
      </c>
      <c r="D205" s="139">
        <v>0.09</v>
      </c>
      <c r="E205" s="140">
        <v>22372</v>
      </c>
      <c r="F205" s="141">
        <f t="shared" si="7"/>
        <v>2479061</v>
      </c>
    </row>
    <row r="206" spans="2:6" x14ac:dyDescent="0.25">
      <c r="B206">
        <f t="shared" si="6"/>
        <v>19</v>
      </c>
      <c r="C206" s="138">
        <v>239</v>
      </c>
      <c r="D206" s="139">
        <v>0.09</v>
      </c>
      <c r="E206" s="140">
        <v>22372</v>
      </c>
      <c r="F206" s="141">
        <f t="shared" si="7"/>
        <v>2482812</v>
      </c>
    </row>
    <row r="207" spans="2:6" x14ac:dyDescent="0.25">
      <c r="B207">
        <f t="shared" si="6"/>
        <v>20</v>
      </c>
      <c r="C207" s="138">
        <v>240</v>
      </c>
      <c r="D207" s="139">
        <v>0.09</v>
      </c>
      <c r="E207" s="140">
        <v>22372</v>
      </c>
      <c r="F207" s="141">
        <f t="shared" si="7"/>
        <v>2486535</v>
      </c>
    </row>
    <row r="208" spans="2:6" x14ac:dyDescent="0.25">
      <c r="C208" s="138"/>
    </row>
    <row r="209" spans="3:3" x14ac:dyDescent="0.25">
      <c r="C209" s="138"/>
    </row>
    <row r="210" spans="3:3" x14ac:dyDescent="0.25">
      <c r="C210" s="138"/>
    </row>
    <row r="211" spans="3:3" x14ac:dyDescent="0.25">
      <c r="C211" s="1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E4"/>
  <sheetViews>
    <sheetView workbookViewId="0">
      <selection activeCell="E18" sqref="E18"/>
    </sheetView>
  </sheetViews>
  <sheetFormatPr defaultRowHeight="15" x14ac:dyDescent="0.25"/>
  <cols>
    <col min="2" max="2" width="60.42578125" customWidth="1"/>
    <col min="3" max="3" width="19.42578125" customWidth="1"/>
    <col min="4" max="4" width="16.5703125" customWidth="1"/>
    <col min="5" max="5" width="17" customWidth="1"/>
  </cols>
  <sheetData>
    <row r="2" spans="2:5" ht="30" x14ac:dyDescent="0.25">
      <c r="B2" s="2"/>
      <c r="C2" s="23" t="s">
        <v>53</v>
      </c>
      <c r="D2" s="23" t="s">
        <v>54</v>
      </c>
      <c r="E2" s="2" t="s">
        <v>55</v>
      </c>
    </row>
    <row r="3" spans="2:5" x14ac:dyDescent="0.25">
      <c r="B3" s="2" t="s">
        <v>52</v>
      </c>
      <c r="C3" s="38" t="e">
        <f>'Ввод данных'!#REF!</f>
        <v>#REF!</v>
      </c>
      <c r="D3" s="38" t="e">
        <f>'Ввод данных'!#REF!</f>
        <v>#REF!</v>
      </c>
      <c r="E3" s="2"/>
    </row>
    <row r="4" spans="2:5" x14ac:dyDescent="0.25">
      <c r="B4" s="2" t="s">
        <v>56</v>
      </c>
      <c r="C4" s="40" t="e">
        <f>'График платежей'!$D$9</f>
        <v>#N/A</v>
      </c>
      <c r="D4" s="40" t="e">
        <f>'График платежей_ФГКУ'!$D$9</f>
        <v>#N/A</v>
      </c>
      <c r="E4" s="35" t="e">
        <f>C4-D4</f>
        <v>#N/A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Ввод данных</vt:lpstr>
      <vt:lpstr>Заключение без ПИ</vt:lpstr>
      <vt:lpstr>Заключение с учетом ПИ</vt:lpstr>
      <vt:lpstr>График платежей</vt:lpstr>
      <vt:lpstr>График платежей_ФГКУ</vt:lpstr>
      <vt:lpstr>Справочники</vt:lpstr>
      <vt:lpstr>max sum</vt:lpstr>
      <vt:lpstr>Анализ результатов</vt:lpstr>
      <vt:lpstr>АИЖК</vt:lpstr>
      <vt:lpstr>Банки</vt:lpstr>
      <vt:lpstr>данет</vt:lpstr>
      <vt:lpstr>Расчет</vt:lpstr>
      <vt:lpstr>Регионы</vt:lpstr>
      <vt:lpstr>ставка</vt:lpstr>
      <vt:lpstr>ФГКУ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2018-01-22T16:10:16Z</dcterms:modified>
</cp:coreProperties>
</file>