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10.04.2015 Лимиты по Проект" sheetId="8" r:id="rId1"/>
    <sheet name="Критерии" sheetId="4" r:id="rId2"/>
    <sheet name="Лист1" sheetId="6" r:id="rId3"/>
  </sheets>
  <externalReferences>
    <externalReference r:id="rId4"/>
  </externalReferences>
  <definedNames>
    <definedName name="_xlnm._FilterDatabase" localSheetId="0" hidden="1">'10.04.2015 Лимиты по Проект'!$A$4:$U$36</definedName>
  </definedNames>
  <calcPr calcId="145621"/>
</workbook>
</file>

<file path=xl/calcChain.xml><?xml version="1.0" encoding="utf-8"?>
<calcChain xmlns="http://schemas.openxmlformats.org/spreadsheetml/2006/main">
  <c r="C5" i="8" l="1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U11" i="8" l="1"/>
  <c r="U5" i="8" l="1"/>
  <c r="T36" i="8"/>
  <c r="S36" i="8" l="1"/>
  <c r="F36" i="8"/>
  <c r="U6" i="8"/>
  <c r="U7" i="8"/>
  <c r="U8" i="8"/>
  <c r="U9" i="8"/>
  <c r="U10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5" i="8"/>
  <c r="C35" i="8"/>
  <c r="B35" i="8"/>
  <c r="C34" i="8"/>
  <c r="B34" i="8"/>
  <c r="C33" i="8"/>
  <c r="B33" i="8"/>
  <c r="C32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B5" i="8"/>
  <c r="U36" i="8" l="1"/>
</calcChain>
</file>

<file path=xl/sharedStrings.xml><?xml version="1.0" encoding="utf-8"?>
<sst xmlns="http://schemas.openxmlformats.org/spreadsheetml/2006/main" count="155" uniqueCount="97">
  <si>
    <t>№</t>
  </si>
  <si>
    <t>Наименование 
субъекта РФ</t>
  </si>
  <si>
    <t>ООО «ЭкоГрад»</t>
  </si>
  <si>
    <t>СУ-155</t>
  </si>
  <si>
    <t>КП ЧР «Дирекция»</t>
  </si>
  <si>
    <t>ООО "Строй-Капитал"</t>
  </si>
  <si>
    <t>ООО "ЮгСтрой"</t>
  </si>
  <si>
    <t>ОАО "АИЖК Тамбовской области"</t>
  </si>
  <si>
    <r>
      <t>R</t>
    </r>
    <r>
      <rPr>
        <sz val="8"/>
        <color theme="1"/>
        <rFont val="Verdana"/>
        <family val="2"/>
        <charset val="204"/>
      </rPr>
      <t>i</t>
    </r>
  </si>
  <si>
    <t>C</t>
  </si>
  <si>
    <t>Значение рейтинга Ri</t>
  </si>
  <si>
    <r>
      <t xml:space="preserve">Значение коэффициента активности </t>
    </r>
    <r>
      <rPr>
        <b/>
        <i/>
        <sz val="12"/>
        <color rgb="FFFFFFFF"/>
        <rFont val="Times New Roman"/>
        <family val="1"/>
        <charset val="204"/>
      </rPr>
      <t>проекта</t>
    </r>
    <r>
      <rPr>
        <b/>
        <sz val="12"/>
        <color rgb="FFFFFFFF"/>
        <rFont val="Times New Roman"/>
        <family val="1"/>
        <charset val="204"/>
      </rPr>
      <t xml:space="preserve"> (С</t>
    </r>
    <r>
      <rPr>
        <b/>
        <vertAlign val="subscript"/>
        <sz val="12"/>
        <color rgb="FFFFFFFF"/>
        <rFont val="Times New Roman"/>
        <family val="1"/>
        <charset val="204"/>
      </rPr>
      <t>i</t>
    </r>
    <r>
      <rPr>
        <b/>
        <sz val="12"/>
        <color rgb="FFFFFFFF"/>
        <rFont val="Times New Roman"/>
        <family val="1"/>
        <charset val="204"/>
      </rPr>
      <t>)</t>
    </r>
  </si>
  <si>
    <t>от 60 до 100 баллов (включительно)</t>
  </si>
  <si>
    <t>от 25 до 59 баллов (включительно)</t>
  </si>
  <si>
    <t>от 11 до 24 баллов(включительно)</t>
  </si>
  <si>
    <t>от 0 до 10 баллов(включительно)</t>
  </si>
  <si>
    <t>Наименование критерия</t>
  </si>
  <si>
    <t>Условие</t>
  </si>
  <si>
    <t xml:space="preserve">Балл </t>
  </si>
  <si>
    <t>(J)</t>
  </si>
  <si>
    <t>Источник информации</t>
  </si>
  <si>
    <t>Критерий 1</t>
  </si>
  <si>
    <r>
      <t>Сводные реестры</t>
    </r>
    <r>
      <rPr>
        <sz val="12"/>
        <color theme="1"/>
        <rFont val="Times New Roman"/>
        <family val="1"/>
        <charset val="204"/>
      </rPr>
      <t xml:space="preserve"> граждан по субъекту предоставляются в АИЖК в соответствии с требованиями </t>
    </r>
    <r>
      <rPr>
        <b/>
        <i/>
        <sz val="12"/>
        <color theme="1"/>
        <rFont val="Times New Roman"/>
        <family val="1"/>
        <charset val="204"/>
      </rPr>
      <t xml:space="preserve">регламента по передаче сводных реестров </t>
    </r>
    <r>
      <rPr>
        <sz val="12"/>
        <color theme="1"/>
        <rFont val="Times New Roman"/>
        <family val="1"/>
        <charset val="204"/>
      </rPr>
      <t>по закрытым каналам связи</t>
    </r>
  </si>
  <si>
    <r>
      <t xml:space="preserve">Реестры предоставляются в ОАО «АИЖК» по </t>
    </r>
    <r>
      <rPr>
        <b/>
        <i/>
        <sz val="12"/>
        <color theme="1"/>
        <rFont val="Times New Roman"/>
        <family val="1"/>
        <charset val="204"/>
      </rPr>
      <t>регламенту по передаче сводных реестров</t>
    </r>
    <r>
      <rPr>
        <sz val="12"/>
        <color theme="1"/>
        <rFont val="Times New Roman"/>
        <family val="1"/>
        <charset val="204"/>
      </rPr>
      <t xml:space="preserve">, при необходимости подписано </t>
    </r>
    <r>
      <rPr>
        <b/>
        <i/>
        <sz val="12"/>
        <color theme="1"/>
        <rFont val="Times New Roman"/>
        <family val="1"/>
        <charset val="204"/>
      </rPr>
      <t>соглашение</t>
    </r>
    <r>
      <rPr>
        <sz val="12"/>
        <color theme="1"/>
        <rFont val="Times New Roman"/>
        <family val="1"/>
        <charset val="204"/>
      </rPr>
      <t xml:space="preserve">– </t>
    </r>
    <r>
      <rPr>
        <b/>
        <sz val="12"/>
        <color theme="1"/>
        <rFont val="Times New Roman"/>
        <family val="1"/>
        <charset val="204"/>
      </rPr>
      <t>10 баллов</t>
    </r>
  </si>
  <si>
    <r>
      <t xml:space="preserve">Реестры предоставляются в ОАО «АИЖК» с нарушением </t>
    </r>
    <r>
      <rPr>
        <b/>
        <i/>
        <sz val="12"/>
        <color theme="1"/>
        <rFont val="Times New Roman"/>
        <family val="1"/>
        <charset val="204"/>
      </rPr>
      <t>регламента по передаче сводных реестров</t>
    </r>
    <r>
      <rPr>
        <sz val="12"/>
        <color theme="1"/>
        <rFont val="Times New Roman"/>
        <family val="1"/>
        <charset val="204"/>
      </rPr>
      <t xml:space="preserve"> (иная форма реестра, непериодическое предоставление, не подписано соглашение о передаче данных) – </t>
    </r>
    <r>
      <rPr>
        <b/>
        <sz val="12"/>
        <color theme="1"/>
        <rFont val="Times New Roman"/>
        <family val="1"/>
        <charset val="204"/>
      </rPr>
      <t>5 баллов</t>
    </r>
  </si>
  <si>
    <r>
      <t xml:space="preserve">Реестры не предоставляются – </t>
    </r>
    <r>
      <rPr>
        <b/>
        <sz val="12"/>
        <color theme="1"/>
        <rFont val="Times New Roman"/>
        <family val="1"/>
        <charset val="204"/>
      </rPr>
      <t>0 баллов</t>
    </r>
  </si>
  <si>
    <t>Критерий 2</t>
  </si>
  <si>
    <r>
      <t xml:space="preserve">Отношение заявителей в </t>
    </r>
    <r>
      <rPr>
        <b/>
        <i/>
        <sz val="12"/>
        <color theme="1"/>
        <rFont val="Times New Roman"/>
        <family val="1"/>
        <charset val="204"/>
      </rPr>
      <t>сводном реестре</t>
    </r>
    <r>
      <rPr>
        <sz val="12"/>
        <color theme="1"/>
        <rFont val="Times New Roman"/>
        <family val="1"/>
        <charset val="204"/>
      </rPr>
      <t xml:space="preserve"> к плановому количеству вводимых квартир</t>
    </r>
  </si>
  <si>
    <r>
      <t xml:space="preserve">51%-100% – </t>
    </r>
    <r>
      <rPr>
        <b/>
        <sz val="12"/>
        <color theme="1"/>
        <rFont val="Times New Roman"/>
        <family val="1"/>
        <charset val="204"/>
      </rPr>
      <t>24 балла</t>
    </r>
  </si>
  <si>
    <r>
      <t xml:space="preserve">11%-50% – </t>
    </r>
    <r>
      <rPr>
        <b/>
        <sz val="12"/>
        <color theme="1"/>
        <rFont val="Times New Roman"/>
        <family val="1"/>
        <charset val="204"/>
      </rPr>
      <t>16 баллов</t>
    </r>
  </si>
  <si>
    <r>
      <t xml:space="preserve">Менее 10% – </t>
    </r>
    <r>
      <rPr>
        <b/>
        <sz val="12"/>
        <color theme="1"/>
        <rFont val="Times New Roman"/>
        <family val="1"/>
        <charset val="204"/>
      </rPr>
      <t>8 баллов</t>
    </r>
  </si>
  <si>
    <r>
      <t xml:space="preserve">Нет данных – </t>
    </r>
    <r>
      <rPr>
        <b/>
        <sz val="12"/>
        <color theme="1"/>
        <rFont val="Times New Roman"/>
        <family val="1"/>
        <charset val="204"/>
      </rPr>
      <t>0 баллов</t>
    </r>
  </si>
  <si>
    <t>Критерий 3</t>
  </si>
  <si>
    <r>
      <t xml:space="preserve">Заключение </t>
    </r>
    <r>
      <rPr>
        <b/>
        <i/>
        <sz val="12"/>
        <color theme="1"/>
        <rFont val="Times New Roman"/>
        <family val="1"/>
        <charset val="204"/>
      </rPr>
      <t>ДУДС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по </t>
    </r>
    <r>
      <rPr>
        <b/>
        <i/>
        <sz val="12"/>
        <color theme="1"/>
        <rFont val="Times New Roman"/>
        <family val="1"/>
        <charset val="204"/>
      </rPr>
      <t>проекту</t>
    </r>
  </si>
  <si>
    <r>
      <t xml:space="preserve">Ежемесячный прирост заключенных </t>
    </r>
    <r>
      <rPr>
        <b/>
        <i/>
        <sz val="12"/>
        <color theme="1"/>
        <rFont val="Times New Roman"/>
        <family val="1"/>
        <charset val="204"/>
      </rPr>
      <t>ДУДС</t>
    </r>
    <r>
      <rPr>
        <sz val="12"/>
        <color theme="1"/>
        <rFont val="Times New Roman"/>
        <family val="1"/>
        <charset val="204"/>
      </rPr>
      <t xml:space="preserve"> – </t>
    </r>
    <r>
      <rPr>
        <b/>
        <sz val="12"/>
        <color theme="1"/>
        <rFont val="Times New Roman"/>
        <family val="1"/>
        <charset val="204"/>
      </rPr>
      <t>35 баллов</t>
    </r>
  </si>
  <si>
    <r>
      <t xml:space="preserve">Осуществлена поставка хотя бы одной закладной в АИЖК – </t>
    </r>
    <r>
      <rPr>
        <b/>
        <sz val="12"/>
        <color theme="1"/>
        <rFont val="Times New Roman"/>
        <family val="1"/>
        <charset val="204"/>
      </rPr>
      <t>22 балла</t>
    </r>
  </si>
  <si>
    <r>
      <t xml:space="preserve">Заключен хотя бы один </t>
    </r>
    <r>
      <rPr>
        <b/>
        <i/>
        <sz val="12"/>
        <color theme="1"/>
        <rFont val="Times New Roman"/>
        <family val="1"/>
        <charset val="204"/>
      </rPr>
      <t>ДУДС</t>
    </r>
    <r>
      <rPr>
        <sz val="12"/>
        <color theme="1"/>
        <rFont val="Times New Roman"/>
        <family val="1"/>
        <charset val="204"/>
      </rPr>
      <t xml:space="preserve"> – </t>
    </r>
    <r>
      <rPr>
        <b/>
        <sz val="12"/>
        <color theme="1"/>
        <rFont val="Times New Roman"/>
        <family val="1"/>
        <charset val="204"/>
      </rPr>
      <t>10 баллов</t>
    </r>
  </si>
  <si>
    <r>
      <t xml:space="preserve">Не заключено ни одного </t>
    </r>
    <r>
      <rPr>
        <b/>
        <i/>
        <sz val="12"/>
        <color theme="1"/>
        <rFont val="Times New Roman"/>
        <family val="1"/>
        <charset val="204"/>
      </rPr>
      <t>ДУДС</t>
    </r>
    <r>
      <rPr>
        <sz val="12"/>
        <color theme="1"/>
        <rFont val="Times New Roman"/>
        <family val="1"/>
        <charset val="204"/>
      </rPr>
      <t xml:space="preserve"> – </t>
    </r>
    <r>
      <rPr>
        <b/>
        <sz val="12"/>
        <color theme="1"/>
        <rFont val="Times New Roman"/>
        <family val="1"/>
        <charset val="204"/>
      </rPr>
      <t>0 баллов</t>
    </r>
  </si>
  <si>
    <t>Критерий 4</t>
  </si>
  <si>
    <t>Готовность объекта, в процентах</t>
  </si>
  <si>
    <r>
      <t xml:space="preserve">Более 50% – </t>
    </r>
    <r>
      <rPr>
        <b/>
        <sz val="12"/>
        <color theme="1"/>
        <rFont val="Times New Roman"/>
        <family val="1"/>
        <charset val="204"/>
      </rPr>
      <t>5 баллов</t>
    </r>
  </si>
  <si>
    <r>
      <t xml:space="preserve">От 11-50% – </t>
    </r>
    <r>
      <rPr>
        <b/>
        <sz val="12"/>
        <color theme="1"/>
        <rFont val="Times New Roman"/>
        <family val="1"/>
        <charset val="204"/>
      </rPr>
      <t>4 балла</t>
    </r>
  </si>
  <si>
    <r>
      <t xml:space="preserve">Менее 10% – </t>
    </r>
    <r>
      <rPr>
        <b/>
        <sz val="12"/>
        <color theme="1"/>
        <rFont val="Times New Roman"/>
        <family val="1"/>
        <charset val="204"/>
      </rPr>
      <t>0 баллов</t>
    </r>
  </si>
  <si>
    <t>Критерий 5</t>
  </si>
  <si>
    <t xml:space="preserve">Надлежащее обеспечение ответственности застройщика </t>
  </si>
  <si>
    <r>
      <t xml:space="preserve">Свыше 200% – </t>
    </r>
    <r>
      <rPr>
        <b/>
        <sz val="12"/>
        <color theme="1"/>
        <rFont val="Times New Roman"/>
        <family val="1"/>
        <charset val="204"/>
      </rPr>
      <t>35 баллов</t>
    </r>
  </si>
  <si>
    <r>
      <t xml:space="preserve">101%-200% – </t>
    </r>
    <r>
      <rPr>
        <b/>
        <sz val="12"/>
        <color theme="1"/>
        <rFont val="Times New Roman"/>
        <family val="1"/>
        <charset val="204"/>
      </rPr>
      <t>30 балла</t>
    </r>
  </si>
  <si>
    <r>
      <t xml:space="preserve">Ответственность застройщика по всем </t>
    </r>
    <r>
      <rPr>
        <b/>
        <i/>
        <sz val="12"/>
        <color theme="1"/>
        <rFont val="Times New Roman"/>
        <family val="1"/>
        <charset val="204"/>
      </rPr>
      <t>ДУДС</t>
    </r>
    <r>
      <rPr>
        <sz val="12"/>
        <color theme="1"/>
        <rFont val="Times New Roman"/>
        <family val="1"/>
        <charset val="204"/>
      </rPr>
      <t xml:space="preserve"> застрахована /перестрахована в ОАО «СК АИЖК» – </t>
    </r>
    <r>
      <rPr>
        <b/>
        <sz val="12"/>
        <color theme="1"/>
        <rFont val="Times New Roman"/>
        <family val="1"/>
        <charset val="204"/>
      </rPr>
      <t>15 баллов</t>
    </r>
  </si>
  <si>
    <t>Иное -10 баллов</t>
  </si>
  <si>
    <t>Баллы по критерию 1</t>
  </si>
  <si>
    <t>Баллы по критерию 2</t>
  </si>
  <si>
    <t>Баллы по критерию 3</t>
  </si>
  <si>
    <t>Баллы критерий 4</t>
  </si>
  <si>
    <t>Баллы критерий 5</t>
  </si>
  <si>
    <t>иное</t>
  </si>
  <si>
    <r>
      <t xml:space="preserve">Плановая потребность , </t>
    </r>
    <r>
      <rPr>
        <b/>
        <sz val="9"/>
        <color theme="1"/>
        <rFont val="Verdana"/>
        <family val="2"/>
        <charset val="204"/>
      </rPr>
      <t xml:space="preserve">Pi </t>
    </r>
    <r>
      <rPr>
        <sz val="9"/>
        <color theme="1"/>
        <rFont val="Verdana"/>
        <family val="2"/>
        <charset val="204"/>
      </rPr>
      <t xml:space="preserve"> руб.</t>
    </r>
  </si>
  <si>
    <t>Соотношение  семей в реестре и квартир, в %</t>
  </si>
  <si>
    <t>Готовность объекта, в % (данные отчетности)</t>
  </si>
  <si>
    <t>Адрес проекта жилищного строительства               (данные ОАО "АФЖС")</t>
  </si>
  <si>
    <t>Информация о количестве граждан, включенных в сводные реестры (данные ИС АИЖК) ,семей</t>
  </si>
  <si>
    <t>Способ  предоставления реестров в ОАО "АИЖК" (данные ОАО "АИЖК")</t>
  </si>
  <si>
    <t xml:space="preserve">Надлежащее обеспечение ответственно-сти застройщика </t>
  </si>
  <si>
    <t>ООО "Вертикаль"</t>
  </si>
  <si>
    <t>ОАО "Ивановская домостроительная компания"</t>
  </si>
  <si>
    <t>ООО "Главная инвестиционная компания"</t>
  </si>
  <si>
    <t>ООО "Дирекция СОТ"</t>
  </si>
  <si>
    <t>ООО "КамСтройИнвест"</t>
  </si>
  <si>
    <t>ОАО "Агентство по ипотечному жилищному кредитованию Республики Алтай"</t>
  </si>
  <si>
    <t>ООО "Горно-Строй"</t>
  </si>
  <si>
    <t>ООО "Строительная фирма №3"</t>
  </si>
  <si>
    <t>ООО "Стройвертикаль"</t>
  </si>
  <si>
    <t>ООО "КилСтройИнвест"</t>
  </si>
  <si>
    <t>НО Фонд развития жилищного строительства Республики Башкортостан</t>
  </si>
  <si>
    <t>ОАО "Промгражданстрой"</t>
  </si>
  <si>
    <t>ООО "СтройКом"</t>
  </si>
  <si>
    <t>ООО "Инвестиционная компания"Недвижимость"</t>
  </si>
  <si>
    <t>ООО "Экодолье Самара"</t>
  </si>
  <si>
    <t>ООО "Алза"</t>
  </si>
  <si>
    <t>ОАО "ПМК-8"</t>
  </si>
  <si>
    <t>Наименование Застройщика</t>
  </si>
  <si>
    <t>ОАО "Корпорация развития Пермского края"</t>
  </si>
  <si>
    <t>ООО "Новалэнд"</t>
  </si>
  <si>
    <t>ЗАО "Сартехстройинвест"</t>
  </si>
  <si>
    <t>ООО "УльяновскЦентрГазСтрой"</t>
  </si>
  <si>
    <t>ООО "Запад"</t>
  </si>
  <si>
    <t xml:space="preserve">ООО "Руф Стайл Контракшен" </t>
  </si>
  <si>
    <t>ООО "Апрель" от имени простого товарищества, членами которого являются ООО "Санфилд", ООО "Апрель", ООО ГК "Ярослав Мудрый", ООО "Промышленный комбинат "Верхневолжский"</t>
  </si>
  <si>
    <t>лимит на проект, руб.</t>
  </si>
  <si>
    <t>Итого:</t>
  </si>
  <si>
    <t>законтрактованный лимит на проект (остаток), руб.</t>
  </si>
  <si>
    <t>Свободный лимита на проект (за вычетом законтрактованного лимита), руб.</t>
  </si>
  <si>
    <t>Лимиты по проектам (апрель 2015 года)</t>
  </si>
  <si>
    <t>Ответственность застройщика по всем ДУДС застрахована/перестрахована в ОАО "СК АИЖК"</t>
  </si>
  <si>
    <t>Реестры предоставляются в ОАО «АИЖК» по регламенту по передаче сводных реестров, при необходимости подписано соглашение</t>
  </si>
  <si>
    <t>Реестры предоставляются в ОАО «АИЖК» с нарушением регламента по передаче сводных реестров (иная форма реестра, непериодическое предоставление, не подписано соглашение о передаче данных)</t>
  </si>
  <si>
    <t>Реестры не предоставляются</t>
  </si>
  <si>
    <t>Цена реализации жилья по ЖдРС (из отчетов по итогам отборов), руб. за кв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</si>
</sst>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b/>
      <sz val="12"/>
      <color rgb="FFFFFFFF"/>
      <name val="Times New Roman"/>
      <family val="1"/>
      <charset val="204"/>
    </font>
    <font>
      <b/>
      <i/>
      <sz val="12"/>
      <color rgb="FFFFFFFF"/>
      <name val="Times New Roman"/>
      <family val="1"/>
      <charset val="204"/>
    </font>
    <font>
      <b/>
      <vertAlign val="subscript"/>
      <sz val="12"/>
      <color rgb="FFFFFFF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4F81BD"/>
      </left>
      <right style="medium">
        <color indexed="64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3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Border="1"/>
    <xf numFmtId="0" fontId="8" fillId="5" borderId="4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4" borderId="0" xfId="0" applyFill="1" applyAlignment="1">
      <alignment wrapText="1"/>
    </xf>
    <xf numFmtId="0" fontId="2" fillId="6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Fill="1"/>
    <xf numFmtId="0" fontId="0" fillId="0" borderId="2" xfId="0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" fontId="0" fillId="0" borderId="1" xfId="0" applyNumberForma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4" fontId="0" fillId="0" borderId="1" xfId="0" applyNumberForma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2" xfId="0" applyFill="1" applyBorder="1"/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164" fontId="0" fillId="0" borderId="1" xfId="0" applyNumberForma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3" fillId="0" borderId="9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POrlova\AppData\Local\Temp\7\RC_4B4930CE-E850-4934-90C0-918BA5D38581\15%2004%2008%20&#1051;&#1080;&#1084;&#1080;&#1090;&#1099;%20&#1087;&#1086;%20&#1087;&#1088;&#1086;&#1077;&#1082;&#1090;&#1072;&#1084;%20&#1046;&#1056;&#1057;%20(&#1088;&#1072;&#1089;&#1095;&#1077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.02.2015 Реестр проектов"/>
      <sheetName val="05.02.2015 Лимиты по Проектам"/>
      <sheetName val="10.03.2015 Реестр проектов"/>
      <sheetName val="10.03.2015 Лимиты по Проект"/>
      <sheetName val="08.04.2015 Реестр проектов"/>
      <sheetName val="08.04.2015 Лимиты по Проект"/>
      <sheetName val="Критерии"/>
      <sheetName val="Лист1"/>
    </sheetNames>
    <sheetDataSet>
      <sheetData sheetId="0"/>
      <sheetData sheetId="1"/>
      <sheetData sheetId="2"/>
      <sheetData sheetId="3"/>
      <sheetData sheetId="4">
        <row r="3">
          <cell r="B3" t="str">
            <v>Владимирская область</v>
          </cell>
          <cell r="D3" t="str">
            <v>Жилой комплекс "Пиганово", г.Владимир, мкр.Юрьевец</v>
          </cell>
        </row>
        <row r="4">
          <cell r="B4" t="str">
            <v>Владимирская область</v>
          </cell>
          <cell r="D4" t="str">
            <v>Малоэтажная жилая застройка микрорайона "Веризино-2"
г.Владимир</v>
          </cell>
        </row>
        <row r="5">
          <cell r="B5" t="str">
            <v>Нижегородская область</v>
          </cell>
          <cell r="D5" t="str">
            <v>Нижегородская область, Богородинский район, участок прилегающий к п.Новинки</v>
          </cell>
        </row>
        <row r="6">
          <cell r="B6" t="str">
            <v>Приморский край</v>
          </cell>
          <cell r="D6" t="str">
            <v>с. Баневурово Уссурийского городского округа, в районе ул. Озерная</v>
          </cell>
        </row>
        <row r="7">
          <cell r="B7" t="str">
            <v>Тамбовская область</v>
          </cell>
          <cell r="D7" t="str">
            <v>Комплексная застройка земельного участка площадью 39 га в д. Красненькая Тамбовского района</v>
          </cell>
        </row>
        <row r="8">
          <cell r="B8" t="str">
            <v>Тульская область</v>
          </cell>
          <cell r="D8" t="str">
            <v>МКР "Новая Тула"</v>
          </cell>
        </row>
        <row r="9">
          <cell r="B9" t="str">
            <v>Чеченская Республика</v>
          </cell>
          <cell r="D9" t="str">
            <v>Чеченская Республика, г. Грозный, ул. Старопромысловское шоссе, д-24</v>
          </cell>
        </row>
        <row r="10">
          <cell r="B10" t="str">
            <v xml:space="preserve">Ивановская область
</v>
          </cell>
          <cell r="D10" t="str">
            <v>Ивановская область, Ивановский район, д.Кочедыково</v>
          </cell>
        </row>
        <row r="11">
          <cell r="B11" t="str">
            <v>Краснодарский край</v>
          </cell>
          <cell r="D11" t="str">
            <v>г.Краснодар, ул.Кирилла Россинского, литер 4,5</v>
          </cell>
        </row>
        <row r="12">
          <cell r="B12" t="str">
            <v>Краснодарский край</v>
          </cell>
          <cell r="D12" t="str">
            <v>г. Краснодар, Карасунский округ, пос. Пригородный</v>
          </cell>
        </row>
        <row r="13">
          <cell r="B13" t="str">
            <v>Пермский край</v>
          </cell>
          <cell r="D13" t="str">
            <v>С. Лобаново</v>
          </cell>
        </row>
        <row r="14">
          <cell r="B14" t="str">
            <v>Пермский край</v>
          </cell>
          <cell r="D14" t="str">
            <v>Г. Березники</v>
          </cell>
        </row>
        <row r="15">
          <cell r="B15" t="str">
            <v>Республика Алтай</v>
          </cell>
          <cell r="D15" t="str">
            <v>Республика Алтай, Майминский район, с. Майма, микрорайон "Алгаир-2"</v>
          </cell>
        </row>
        <row r="16">
          <cell r="B16" t="str">
            <v>Республика Алтай</v>
          </cell>
          <cell r="D16" t="str">
            <v>Республика Алтай, Майминский район, с. Майма, район улицы Ленина 60 "А"</v>
          </cell>
        </row>
        <row r="17">
          <cell r="B17" t="str">
            <v>Республика Башкортостан</v>
          </cell>
          <cell r="D17" t="str">
            <v>Туймазинский район, мкр.Чулпан</v>
          </cell>
        </row>
        <row r="18">
          <cell r="B18" t="str">
            <v>Республика Башкортостан</v>
          </cell>
          <cell r="D18" t="str">
            <v>Уфимский район, Новобулгаково</v>
          </cell>
        </row>
        <row r="19">
          <cell r="B19" t="str">
            <v>Республика Башкортостан</v>
          </cell>
          <cell r="D19" t="str">
            <v>Уфимский район, ЖК "Миловский парк"</v>
          </cell>
        </row>
        <row r="20">
          <cell r="B20" t="str">
            <v>Республика Башкортостан</v>
          </cell>
          <cell r="D20" t="str">
            <v>Группа многоэтажных жилых домов в г. Нефтекамск, ул. Карцева, 31 "Б". Литер 1, 3, 4</v>
          </cell>
        </row>
        <row r="21">
          <cell r="B21" t="str">
            <v>Республика Бурятия</v>
          </cell>
          <cell r="D21" t="str">
            <v>Г. Улан-Удэ, квартал 140а</v>
          </cell>
        </row>
        <row r="23">
          <cell r="B23" t="str">
            <v>Республика Татарстан</v>
          </cell>
          <cell r="D23" t="str">
            <v>с.Куюки, мкр. "Яшьлек" Пестречинский район</v>
          </cell>
        </row>
        <row r="24">
          <cell r="B24" t="str">
            <v>Самарская область</v>
          </cell>
          <cell r="D24" t="str">
            <v>Самарская область, муниципальный район Ставропольский, в границах сельского поселения Выселки</v>
          </cell>
        </row>
        <row r="25">
          <cell r="B25" t="str">
            <v>Самарская область</v>
          </cell>
          <cell r="D25" t="str">
            <v>Самарская область, муниципальный район Красноярский, в границах села Белозерки сельского поселения Красный Яр</v>
          </cell>
        </row>
        <row r="26">
          <cell r="B26" t="str">
            <v>Чувашская Республика</v>
          </cell>
          <cell r="D26" t="str">
            <v>Г. Чебоксары, мкрн "Соляное"</v>
          </cell>
        </row>
        <row r="27">
          <cell r="B27" t="str">
            <v>Чувашская Республика</v>
          </cell>
          <cell r="D27" t="str">
            <v>Г. Цивильск, Мкрн Южный-2</v>
          </cell>
        </row>
        <row r="28">
          <cell r="B28" t="str">
            <v>Красноярский край</v>
          </cell>
          <cell r="D28" t="str">
            <v>Красноярский край, Емельяновский район, п.Солонцы, жилмассив "Новалэнд", квартал № 38;39;42;43;48;49</v>
          </cell>
        </row>
        <row r="29">
          <cell r="B29" t="str">
            <v>Саратовская область</v>
          </cell>
          <cell r="D29" t="str">
            <v>г. Саратов, Кировский район, Застройка жилой группы №1 микрорайона №10 жилого района "Солнечный-2", дом №6</v>
          </cell>
        </row>
        <row r="30">
          <cell r="B30" t="str">
            <v>Саратовская область</v>
          </cell>
          <cell r="D30" t="str">
            <v>г. Саратов, Кировский район, Застройка жилой группы №1 микрорайона №10 жилого района "Солнечный-2", дом №8</v>
          </cell>
        </row>
        <row r="31">
          <cell r="B31" t="str">
            <v>Ульяновская область</v>
          </cell>
          <cell r="D31" t="str">
            <v>г. Ульяновск, Ленинский район ул.Ипподромная</v>
          </cell>
        </row>
        <row r="32">
          <cell r="B32" t="str">
            <v>Ульяновская область</v>
          </cell>
          <cell r="D32" t="str">
            <v>г. Ульяновск , Заволжский район</v>
          </cell>
        </row>
        <row r="33">
          <cell r="B33" t="str">
            <v>Ярославская область</v>
          </cell>
          <cell r="D33" t="str">
            <v>Ярославский район, Бекреневский с\о, д. Губцево Ивняковского сельского поселения</v>
          </cell>
        </row>
        <row r="34">
          <cell r="B34" t="str">
            <v>Ярославская область</v>
          </cell>
          <cell r="D34" t="str">
            <v>Ярославский район, Кузнечихинское сельское поселение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workbookViewId="0">
      <pane xSplit="3" ySplit="4" topLeftCell="H5" activePane="bottomRight" state="frozen"/>
      <selection pane="topRight" activeCell="D1" sqref="D1"/>
      <selection pane="bottomLeft" activeCell="A5" sqref="A5"/>
      <selection pane="bottomRight" activeCell="F3" sqref="F3"/>
    </sheetView>
  </sheetViews>
  <sheetFormatPr defaultRowHeight="15" x14ac:dyDescent="0.25"/>
  <cols>
    <col min="1" max="1" width="5.42578125" customWidth="1"/>
    <col min="2" max="2" width="20.28515625" style="35" customWidth="1"/>
    <col min="3" max="3" width="23.85546875" customWidth="1"/>
    <col min="4" max="4" width="19.42578125" customWidth="1"/>
    <col min="5" max="5" width="16.5703125" customWidth="1"/>
    <col min="6" max="6" width="14.140625" style="40" customWidth="1"/>
    <col min="7" max="7" width="17" style="40" customWidth="1"/>
    <col min="8" max="8" width="17.85546875" customWidth="1"/>
    <col min="9" max="9" width="13.42578125" customWidth="1"/>
    <col min="10" max="10" width="12.140625" customWidth="1"/>
    <col min="11" max="11" width="13.140625" customWidth="1"/>
    <col min="12" max="16" width="10.140625" customWidth="1"/>
    <col min="19" max="20" width="14.5703125" customWidth="1"/>
    <col min="21" max="21" width="16.5703125" customWidth="1"/>
  </cols>
  <sheetData>
    <row r="1" spans="1:21" ht="21" x14ac:dyDescent="0.35">
      <c r="A1" s="23"/>
      <c r="B1" s="53" t="s">
        <v>91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41"/>
      <c r="T1" s="43"/>
      <c r="U1" s="25"/>
    </row>
    <row r="2" spans="1:21" x14ac:dyDescent="0.25">
      <c r="F2" s="37"/>
      <c r="G2" s="37"/>
      <c r="H2" s="4"/>
      <c r="I2" s="4"/>
      <c r="J2" s="4"/>
      <c r="K2" s="4"/>
    </row>
    <row r="3" spans="1:21" ht="120" customHeight="1" x14ac:dyDescent="0.25">
      <c r="A3" s="3" t="s">
        <v>0</v>
      </c>
      <c r="B3" s="3" t="s">
        <v>1</v>
      </c>
      <c r="C3" s="3" t="s">
        <v>58</v>
      </c>
      <c r="D3" s="3" t="s">
        <v>79</v>
      </c>
      <c r="E3" s="51" t="s">
        <v>96</v>
      </c>
      <c r="F3" s="3" t="s">
        <v>55</v>
      </c>
      <c r="G3" s="3" t="s">
        <v>59</v>
      </c>
      <c r="H3" s="3" t="s">
        <v>60</v>
      </c>
      <c r="I3" s="3" t="s">
        <v>56</v>
      </c>
      <c r="J3" s="3" t="s">
        <v>57</v>
      </c>
      <c r="K3" s="3" t="s">
        <v>61</v>
      </c>
      <c r="L3" s="3" t="s">
        <v>49</v>
      </c>
      <c r="M3" s="3" t="s">
        <v>50</v>
      </c>
      <c r="N3" s="3" t="s">
        <v>51</v>
      </c>
      <c r="O3" s="3" t="s">
        <v>52</v>
      </c>
      <c r="P3" s="3" t="s">
        <v>53</v>
      </c>
      <c r="Q3" s="3" t="s">
        <v>8</v>
      </c>
      <c r="R3" s="3" t="s">
        <v>9</v>
      </c>
      <c r="S3" s="24" t="s">
        <v>87</v>
      </c>
      <c r="T3" s="24" t="s">
        <v>89</v>
      </c>
      <c r="U3" s="24" t="s">
        <v>90</v>
      </c>
    </row>
    <row r="4" spans="1:21" x14ac:dyDescent="0.25">
      <c r="A4" s="2"/>
      <c r="B4" s="36">
        <v>1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  <c r="R4" s="2">
        <v>18</v>
      </c>
      <c r="S4" s="24">
        <v>19</v>
      </c>
      <c r="T4" s="24">
        <v>20</v>
      </c>
      <c r="U4" s="24">
        <v>21</v>
      </c>
    </row>
    <row r="5" spans="1:21" s="26" customFormat="1" ht="79.5" customHeight="1" x14ac:dyDescent="0.25">
      <c r="A5" s="27">
        <v>1</v>
      </c>
      <c r="B5" s="52" t="str">
        <f>'[1]08.04.2015 Реестр проектов'!B3</f>
        <v>Владимирская область</v>
      </c>
      <c r="C5" s="28" t="str">
        <f>'[1]08.04.2015 Реестр проектов'!D3</f>
        <v>Жилой комплекс "Пиганово", г.Владимир, мкр.Юрьевец</v>
      </c>
      <c r="D5" s="28" t="s">
        <v>5</v>
      </c>
      <c r="E5" s="28">
        <v>30000</v>
      </c>
      <c r="F5" s="38">
        <v>1114893617.0212767</v>
      </c>
      <c r="G5" s="39">
        <v>141</v>
      </c>
      <c r="H5" s="29" t="s">
        <v>93</v>
      </c>
      <c r="I5" s="30">
        <v>0.12543657331136737</v>
      </c>
      <c r="J5" s="30">
        <v>1.7000000000000001E-2</v>
      </c>
      <c r="K5" s="50" t="s">
        <v>92</v>
      </c>
      <c r="L5" s="31">
        <v>10</v>
      </c>
      <c r="M5" s="31">
        <v>16</v>
      </c>
      <c r="N5" s="31">
        <v>35</v>
      </c>
      <c r="O5" s="31">
        <v>0</v>
      </c>
      <c r="P5" s="31">
        <v>15</v>
      </c>
      <c r="Q5" s="32">
        <v>76</v>
      </c>
      <c r="R5" s="33">
        <f>IF(Q5&gt;=60,1,IF(Q5&gt;=25,0.8,IF(Q5&gt;=11,0.5,0.3)))</f>
        <v>1</v>
      </c>
      <c r="S5" s="42">
        <v>908900680.29931605</v>
      </c>
      <c r="T5" s="42">
        <v>255000000</v>
      </c>
      <c r="U5" s="45">
        <f>S5-T5</f>
        <v>653900680.29931605</v>
      </c>
    </row>
    <row r="6" spans="1:21" s="26" customFormat="1" ht="79.5" customHeight="1" x14ac:dyDescent="0.25">
      <c r="A6" s="27">
        <f>A5+1</f>
        <v>2</v>
      </c>
      <c r="B6" s="52" t="str">
        <f>'[1]08.04.2015 Реестр проектов'!B4</f>
        <v>Владимирская область</v>
      </c>
      <c r="C6" s="28" t="str">
        <f>'[1]08.04.2015 Реестр проектов'!D4</f>
        <v>Малоэтажная жилая застройка микрорайона "Веризино-2"
г.Владимир</v>
      </c>
      <c r="D6" s="28" t="s">
        <v>62</v>
      </c>
      <c r="E6" s="28">
        <v>30000</v>
      </c>
      <c r="F6" s="38">
        <v>451635145.78408194</v>
      </c>
      <c r="G6" s="39">
        <v>141</v>
      </c>
      <c r="H6" s="29" t="s">
        <v>93</v>
      </c>
      <c r="I6" s="30">
        <v>0.12543657331136737</v>
      </c>
      <c r="J6" s="30">
        <v>0</v>
      </c>
      <c r="K6" s="30" t="s">
        <v>54</v>
      </c>
      <c r="L6" s="31">
        <v>10</v>
      </c>
      <c r="M6" s="31">
        <v>16</v>
      </c>
      <c r="N6" s="31">
        <v>0</v>
      </c>
      <c r="O6" s="31">
        <v>0</v>
      </c>
      <c r="P6" s="31">
        <v>10</v>
      </c>
      <c r="Q6" s="32">
        <v>36</v>
      </c>
      <c r="R6" s="33">
        <f t="shared" ref="R6:R35" si="0">IF(Q6&gt;=60,1,IF(Q6&gt;=25,0.8,IF(Q6&gt;=11,0.5,0.3)))</f>
        <v>0.8</v>
      </c>
      <c r="S6" s="42">
        <v>54562235.880557552</v>
      </c>
      <c r="T6" s="42">
        <v>44800000</v>
      </c>
      <c r="U6" s="45">
        <f t="shared" ref="U6:U35" si="1">S6-T6</f>
        <v>9762235.880557552</v>
      </c>
    </row>
    <row r="7" spans="1:21" s="26" customFormat="1" ht="75.75" customHeight="1" x14ac:dyDescent="0.25">
      <c r="A7" s="27">
        <f t="shared" ref="A7:A35" si="2">A6+1</f>
        <v>3</v>
      </c>
      <c r="B7" s="52" t="str">
        <f>'[1]08.04.2015 Реестр проектов'!B5</f>
        <v>Нижегородская область</v>
      </c>
      <c r="C7" s="28" t="str">
        <f>'[1]08.04.2015 Реестр проектов'!D5</f>
        <v>Нижегородская область, Богородинский район, участок прилегающий к п.Новинки</v>
      </c>
      <c r="D7" s="28" t="s">
        <v>2</v>
      </c>
      <c r="E7" s="28">
        <v>30000</v>
      </c>
      <c r="F7" s="38">
        <v>1133828920.5702648</v>
      </c>
      <c r="G7" s="39">
        <v>491</v>
      </c>
      <c r="H7" s="29" t="s">
        <v>93</v>
      </c>
      <c r="I7" s="30">
        <v>0.63766233766233771</v>
      </c>
      <c r="J7" s="30">
        <v>0.107</v>
      </c>
      <c r="K7" s="30" t="s">
        <v>54</v>
      </c>
      <c r="L7" s="31">
        <v>10</v>
      </c>
      <c r="M7" s="31">
        <v>24</v>
      </c>
      <c r="N7" s="31">
        <v>0</v>
      </c>
      <c r="O7" s="31">
        <v>0</v>
      </c>
      <c r="P7" s="31">
        <v>10</v>
      </c>
      <c r="Q7" s="32">
        <v>44</v>
      </c>
      <c r="R7" s="33">
        <f t="shared" si="0"/>
        <v>0.8</v>
      </c>
      <c r="S7" s="42">
        <v>520402162.91496724</v>
      </c>
      <c r="T7" s="42">
        <v>431970000</v>
      </c>
      <c r="U7" s="45">
        <f t="shared" si="1"/>
        <v>88432162.914967239</v>
      </c>
    </row>
    <row r="8" spans="1:21" s="26" customFormat="1" ht="75" customHeight="1" x14ac:dyDescent="0.25">
      <c r="A8" s="27">
        <f t="shared" si="2"/>
        <v>4</v>
      </c>
      <c r="B8" s="52" t="str">
        <f>'[1]08.04.2015 Реестр проектов'!B6</f>
        <v>Приморский край</v>
      </c>
      <c r="C8" s="28" t="str">
        <f>'[1]08.04.2015 Реестр проектов'!D6</f>
        <v>с. Баневурово Уссурийского городского округа, в районе ул. Озерная</v>
      </c>
      <c r="D8" s="28" t="s">
        <v>6</v>
      </c>
      <c r="E8" s="28">
        <v>30000</v>
      </c>
      <c r="F8" s="38">
        <v>236919102.82258064</v>
      </c>
      <c r="G8" s="39">
        <v>1984</v>
      </c>
      <c r="H8" s="29" t="s">
        <v>93</v>
      </c>
      <c r="I8" s="30">
        <v>10.174358974358974</v>
      </c>
      <c r="J8" s="30">
        <v>0</v>
      </c>
      <c r="K8" s="30" t="s">
        <v>54</v>
      </c>
      <c r="L8" s="31">
        <v>10</v>
      </c>
      <c r="M8" s="31">
        <v>35</v>
      </c>
      <c r="N8" s="31">
        <v>0</v>
      </c>
      <c r="O8" s="31">
        <v>0</v>
      </c>
      <c r="P8" s="31">
        <v>10</v>
      </c>
      <c r="Q8" s="32">
        <v>55</v>
      </c>
      <c r="R8" s="33">
        <f t="shared" si="0"/>
        <v>0.8</v>
      </c>
      <c r="S8" s="42">
        <v>194076683.4488501</v>
      </c>
      <c r="T8" s="42">
        <v>163750000</v>
      </c>
      <c r="U8" s="45">
        <f t="shared" si="1"/>
        <v>30326683.448850095</v>
      </c>
    </row>
    <row r="9" spans="1:21" s="26" customFormat="1" ht="99.75" customHeight="1" x14ac:dyDescent="0.25">
      <c r="A9" s="27">
        <f t="shared" si="2"/>
        <v>5</v>
      </c>
      <c r="B9" s="52" t="str">
        <f>'[1]08.04.2015 Реестр проектов'!B7</f>
        <v>Тамбовская область</v>
      </c>
      <c r="C9" s="28" t="str">
        <f>'[1]08.04.2015 Реестр проектов'!D7</f>
        <v>Комплексная застройка земельного участка площадью 39 га в д. Красненькая Тамбовского района</v>
      </c>
      <c r="D9" s="28" t="s">
        <v>7</v>
      </c>
      <c r="E9" s="28">
        <v>30000</v>
      </c>
      <c r="F9" s="38">
        <v>1120000000</v>
      </c>
      <c r="G9" s="39">
        <v>27</v>
      </c>
      <c r="H9" s="29" t="s">
        <v>94</v>
      </c>
      <c r="I9" s="30">
        <v>3.214285714285714E-2</v>
      </c>
      <c r="J9" s="30">
        <v>0.03</v>
      </c>
      <c r="K9" s="30" t="s">
        <v>54</v>
      </c>
      <c r="L9" s="31">
        <v>5</v>
      </c>
      <c r="M9" s="31">
        <v>8</v>
      </c>
      <c r="N9" s="31">
        <v>0</v>
      </c>
      <c r="O9" s="31">
        <v>0</v>
      </c>
      <c r="P9" s="31">
        <v>10</v>
      </c>
      <c r="Q9" s="32">
        <v>23</v>
      </c>
      <c r="R9" s="33">
        <f t="shared" si="0"/>
        <v>0.5</v>
      </c>
      <c r="S9" s="42">
        <v>26825795.592089683</v>
      </c>
      <c r="T9" s="42">
        <v>10000000</v>
      </c>
      <c r="U9" s="45">
        <f t="shared" si="1"/>
        <v>16825795.592089683</v>
      </c>
    </row>
    <row r="10" spans="1:21" s="26" customFormat="1" ht="75.75" customHeight="1" x14ac:dyDescent="0.25">
      <c r="A10" s="27">
        <f t="shared" si="2"/>
        <v>6</v>
      </c>
      <c r="B10" s="52" t="str">
        <f>'[1]08.04.2015 Реестр проектов'!B8</f>
        <v>Тульская область</v>
      </c>
      <c r="C10" s="28" t="str">
        <f>'[1]08.04.2015 Реестр проектов'!D8</f>
        <v>МКР "Новая Тула"</v>
      </c>
      <c r="D10" s="28" t="s">
        <v>3</v>
      </c>
      <c r="E10" s="28">
        <v>30000</v>
      </c>
      <c r="F10" s="38">
        <v>742106844.74123538</v>
      </c>
      <c r="G10" s="39">
        <v>599</v>
      </c>
      <c r="H10" s="29" t="s">
        <v>93</v>
      </c>
      <c r="I10" s="30">
        <v>1.0773381294964028</v>
      </c>
      <c r="J10" s="30">
        <v>0</v>
      </c>
      <c r="K10" s="30" t="s">
        <v>54</v>
      </c>
      <c r="L10" s="31">
        <v>10</v>
      </c>
      <c r="M10" s="31">
        <v>30</v>
      </c>
      <c r="N10" s="31">
        <v>35</v>
      </c>
      <c r="O10" s="31">
        <v>0</v>
      </c>
      <c r="P10" s="31">
        <v>10</v>
      </c>
      <c r="Q10" s="32">
        <v>85</v>
      </c>
      <c r="R10" s="33">
        <f t="shared" si="0"/>
        <v>1</v>
      </c>
      <c r="S10" s="42">
        <v>585409035.39007258</v>
      </c>
      <c r="T10" s="42">
        <v>543692916.58999991</v>
      </c>
      <c r="U10" s="45">
        <f t="shared" si="1"/>
        <v>41716118.80007267</v>
      </c>
    </row>
    <row r="11" spans="1:21" s="26" customFormat="1" ht="75.75" customHeight="1" x14ac:dyDescent="0.25">
      <c r="A11" s="27">
        <f t="shared" si="2"/>
        <v>7</v>
      </c>
      <c r="B11" s="52" t="str">
        <f>'[1]08.04.2015 Реестр проектов'!B9</f>
        <v>Чеченская Республика</v>
      </c>
      <c r="C11" s="28" t="str">
        <f>'[1]08.04.2015 Реестр проектов'!D9</f>
        <v>Чеченская Республика, г. Грозный, ул. Старопромысловское шоссе, д-24</v>
      </c>
      <c r="D11" s="28" t="s">
        <v>4</v>
      </c>
      <c r="E11" s="28">
        <v>30000</v>
      </c>
      <c r="F11" s="38">
        <v>91034482.758620694</v>
      </c>
      <c r="G11" s="39">
        <v>29</v>
      </c>
      <c r="H11" s="29" t="s">
        <v>94</v>
      </c>
      <c r="I11" s="30">
        <v>6.5909090909090903E-2</v>
      </c>
      <c r="J11" s="30">
        <v>0.1</v>
      </c>
      <c r="K11" s="30" t="s">
        <v>54</v>
      </c>
      <c r="L11" s="31">
        <v>5</v>
      </c>
      <c r="M11" s="31">
        <v>8</v>
      </c>
      <c r="N11" s="31">
        <v>0</v>
      </c>
      <c r="O11" s="31">
        <v>0</v>
      </c>
      <c r="P11" s="31">
        <v>10</v>
      </c>
      <c r="Q11" s="32">
        <v>23</v>
      </c>
      <c r="R11" s="33">
        <f t="shared" si="0"/>
        <v>0.5</v>
      </c>
      <c r="S11" s="42">
        <v>42592304.521273218</v>
      </c>
      <c r="T11" s="42">
        <v>42500000</v>
      </c>
      <c r="U11" s="45">
        <f t="shared" si="1"/>
        <v>92304.521273218095</v>
      </c>
    </row>
    <row r="12" spans="1:21" s="26" customFormat="1" ht="75.75" customHeight="1" x14ac:dyDescent="0.25">
      <c r="A12" s="27">
        <f t="shared" si="2"/>
        <v>8</v>
      </c>
      <c r="B12" s="52" t="str">
        <f>'[1]08.04.2015 Реестр проектов'!B10</f>
        <v xml:space="preserve">Ивановская область
</v>
      </c>
      <c r="C12" s="28" t="str">
        <f>'[1]08.04.2015 Реестр проектов'!D10</f>
        <v>Ивановская область, Ивановский район, д.Кочедыково</v>
      </c>
      <c r="D12" s="28" t="s">
        <v>63</v>
      </c>
      <c r="E12" s="28">
        <v>30000</v>
      </c>
      <c r="F12" s="38">
        <v>369000000</v>
      </c>
      <c r="G12" s="39">
        <v>1</v>
      </c>
      <c r="H12" s="29" t="s">
        <v>94</v>
      </c>
      <c r="I12" s="30">
        <v>4.0650406504065045E-3</v>
      </c>
      <c r="J12" s="30">
        <v>0</v>
      </c>
      <c r="K12" s="30" t="s">
        <v>54</v>
      </c>
      <c r="L12" s="31">
        <v>5</v>
      </c>
      <c r="M12" s="31">
        <v>8</v>
      </c>
      <c r="N12" s="31">
        <v>0</v>
      </c>
      <c r="O12" s="31">
        <v>0</v>
      </c>
      <c r="P12" s="31">
        <v>10</v>
      </c>
      <c r="Q12" s="32">
        <v>23</v>
      </c>
      <c r="R12" s="33">
        <f t="shared" si="0"/>
        <v>0.5</v>
      </c>
      <c r="S12" s="42">
        <v>5644289.6122555388</v>
      </c>
      <c r="T12" s="42">
        <v>0</v>
      </c>
      <c r="U12" s="45">
        <f t="shared" si="1"/>
        <v>5644289.6122555388</v>
      </c>
    </row>
    <row r="13" spans="1:21" s="26" customFormat="1" ht="75.75" customHeight="1" x14ac:dyDescent="0.25">
      <c r="A13" s="27">
        <f t="shared" si="2"/>
        <v>9</v>
      </c>
      <c r="B13" s="52" t="str">
        <f>'[1]08.04.2015 Реестр проектов'!B11</f>
        <v>Краснодарский край</v>
      </c>
      <c r="C13" s="28" t="str">
        <f>'[1]08.04.2015 Реестр проектов'!D11</f>
        <v>г.Краснодар, ул.Кирилла Россинского, литер 4,5</v>
      </c>
      <c r="D13" s="28" t="s">
        <v>64</v>
      </c>
      <c r="E13" s="28">
        <v>30000</v>
      </c>
      <c r="F13" s="38">
        <v>703486238.5321101</v>
      </c>
      <c r="G13" s="39">
        <v>109</v>
      </c>
      <c r="H13" s="29" t="s">
        <v>93</v>
      </c>
      <c r="I13" s="30">
        <v>1.062067621553152E-2</v>
      </c>
      <c r="J13" s="30">
        <v>0</v>
      </c>
      <c r="K13" s="30" t="s">
        <v>54</v>
      </c>
      <c r="L13" s="31">
        <v>10</v>
      </c>
      <c r="M13" s="31">
        <v>8</v>
      </c>
      <c r="N13" s="31">
        <v>0</v>
      </c>
      <c r="O13" s="31">
        <v>0</v>
      </c>
      <c r="P13" s="31">
        <v>10</v>
      </c>
      <c r="Q13" s="32">
        <v>28</v>
      </c>
      <c r="R13" s="33">
        <f t="shared" si="0"/>
        <v>0.8</v>
      </c>
      <c r="S13" s="42">
        <v>107952784.07196328</v>
      </c>
      <c r="T13" s="42">
        <v>93500000</v>
      </c>
      <c r="U13" s="45">
        <f t="shared" si="1"/>
        <v>14452784.07196328</v>
      </c>
    </row>
    <row r="14" spans="1:21" s="26" customFormat="1" ht="75.75" customHeight="1" x14ac:dyDescent="0.25">
      <c r="A14" s="27">
        <f t="shared" si="2"/>
        <v>10</v>
      </c>
      <c r="B14" s="52" t="str">
        <f>'[1]08.04.2015 Реестр проектов'!B12</f>
        <v>Краснодарский край</v>
      </c>
      <c r="C14" s="28" t="str">
        <f>'[1]08.04.2015 Реестр проектов'!D12</f>
        <v>г. Краснодар, Карасунский округ, пос. Пригородный</v>
      </c>
      <c r="D14" s="28" t="s">
        <v>65</v>
      </c>
      <c r="E14" s="28">
        <v>30000</v>
      </c>
      <c r="F14" s="38">
        <v>9324123853.2110081</v>
      </c>
      <c r="G14" s="39">
        <v>109</v>
      </c>
      <c r="H14" s="29" t="s">
        <v>93</v>
      </c>
      <c r="I14" s="30">
        <v>1.062067621553152E-2</v>
      </c>
      <c r="J14" s="30">
        <v>0</v>
      </c>
      <c r="K14" s="30" t="s">
        <v>54</v>
      </c>
      <c r="L14" s="31">
        <v>10</v>
      </c>
      <c r="M14" s="31">
        <v>8</v>
      </c>
      <c r="N14" s="31">
        <v>0</v>
      </c>
      <c r="O14" s="31">
        <v>0</v>
      </c>
      <c r="P14" s="31">
        <v>10</v>
      </c>
      <c r="Q14" s="32">
        <v>28</v>
      </c>
      <c r="R14" s="33">
        <f t="shared" si="0"/>
        <v>0.8</v>
      </c>
      <c r="S14" s="42">
        <v>528854195.72361755</v>
      </c>
      <c r="T14" s="42">
        <v>100000000</v>
      </c>
      <c r="U14" s="45">
        <f t="shared" si="1"/>
        <v>428854195.72361755</v>
      </c>
    </row>
    <row r="15" spans="1:21" s="26" customFormat="1" ht="75.75" customHeight="1" x14ac:dyDescent="0.25">
      <c r="A15" s="27">
        <f t="shared" si="2"/>
        <v>11</v>
      </c>
      <c r="B15" s="52" t="str">
        <f>'[1]08.04.2015 Реестр проектов'!B13</f>
        <v>Пермский край</v>
      </c>
      <c r="C15" s="28" t="str">
        <f>'[1]08.04.2015 Реестр проектов'!D13</f>
        <v>С. Лобаново</v>
      </c>
      <c r="D15" s="28" t="s">
        <v>66</v>
      </c>
      <c r="E15" s="28">
        <v>30000</v>
      </c>
      <c r="F15" s="38">
        <v>181956521.73913044</v>
      </c>
      <c r="G15" s="39">
        <v>23</v>
      </c>
      <c r="H15" s="29" t="s">
        <v>94</v>
      </c>
      <c r="I15" s="30">
        <v>6.5146579804560263E-3</v>
      </c>
      <c r="J15" s="30">
        <v>0</v>
      </c>
      <c r="K15" s="30" t="s">
        <v>54</v>
      </c>
      <c r="L15" s="31">
        <v>5</v>
      </c>
      <c r="M15" s="31">
        <v>8</v>
      </c>
      <c r="N15" s="31">
        <v>0</v>
      </c>
      <c r="O15" s="31">
        <v>0</v>
      </c>
      <c r="P15" s="31">
        <v>10</v>
      </c>
      <c r="Q15" s="32">
        <v>23</v>
      </c>
      <c r="R15" s="33">
        <f t="shared" si="0"/>
        <v>0.5</v>
      </c>
      <c r="S15" s="42">
        <v>2783239.3103911197</v>
      </c>
      <c r="T15" s="42">
        <v>0</v>
      </c>
      <c r="U15" s="45">
        <f t="shared" si="1"/>
        <v>2783239.3103911197</v>
      </c>
    </row>
    <row r="16" spans="1:21" s="26" customFormat="1" ht="75.75" customHeight="1" x14ac:dyDescent="0.25">
      <c r="A16" s="27">
        <f t="shared" si="2"/>
        <v>12</v>
      </c>
      <c r="B16" s="52" t="str">
        <f>'[1]08.04.2015 Реестр проектов'!B14</f>
        <v>Пермский край</v>
      </c>
      <c r="C16" s="28" t="str">
        <f>'[1]08.04.2015 Реестр проектов'!D14</f>
        <v>Г. Березники</v>
      </c>
      <c r="D16" s="28" t="s">
        <v>80</v>
      </c>
      <c r="E16" s="28">
        <v>30000</v>
      </c>
      <c r="F16" s="38">
        <v>2581043478.2608695</v>
      </c>
      <c r="G16" s="39">
        <v>23</v>
      </c>
      <c r="H16" s="29" t="s">
        <v>94</v>
      </c>
      <c r="I16" s="30">
        <v>6.5146579804560263E-3</v>
      </c>
      <c r="J16" s="30">
        <v>0</v>
      </c>
      <c r="K16" s="30" t="s">
        <v>54</v>
      </c>
      <c r="L16" s="31">
        <v>5</v>
      </c>
      <c r="M16" s="31">
        <v>8</v>
      </c>
      <c r="N16" s="31">
        <v>0</v>
      </c>
      <c r="O16" s="31">
        <v>0</v>
      </c>
      <c r="P16" s="31">
        <v>10</v>
      </c>
      <c r="Q16" s="32">
        <v>23</v>
      </c>
      <c r="R16" s="33">
        <f t="shared" si="0"/>
        <v>0.5</v>
      </c>
      <c r="S16" s="42">
        <v>39480099.98137597</v>
      </c>
      <c r="T16" s="42">
        <v>0</v>
      </c>
      <c r="U16" s="45">
        <f t="shared" si="1"/>
        <v>39480099.98137597</v>
      </c>
    </row>
    <row r="17" spans="1:21" s="26" customFormat="1" ht="75.75" customHeight="1" x14ac:dyDescent="0.25">
      <c r="A17" s="27">
        <f t="shared" si="2"/>
        <v>13</v>
      </c>
      <c r="B17" s="52" t="str">
        <f>'[1]08.04.2015 Реестр проектов'!B15</f>
        <v>Республика Алтай</v>
      </c>
      <c r="C17" s="28" t="str">
        <f>'[1]08.04.2015 Реестр проектов'!D15</f>
        <v>Республика Алтай, Майминский район, с. Майма, микрорайон "Алгаир-2"</v>
      </c>
      <c r="D17" s="28" t="s">
        <v>67</v>
      </c>
      <c r="E17" s="28">
        <v>30000</v>
      </c>
      <c r="F17" s="38">
        <v>449966707.5953787</v>
      </c>
      <c r="G17" s="39">
        <v>0</v>
      </c>
      <c r="H17" s="29" t="s">
        <v>95</v>
      </c>
      <c r="I17" s="30">
        <v>0</v>
      </c>
      <c r="J17" s="30">
        <v>0</v>
      </c>
      <c r="K17" s="30" t="s">
        <v>54</v>
      </c>
      <c r="L17" s="31">
        <v>0</v>
      </c>
      <c r="M17" s="31">
        <v>0</v>
      </c>
      <c r="N17" s="31">
        <v>0</v>
      </c>
      <c r="O17" s="31">
        <v>0</v>
      </c>
      <c r="P17" s="31">
        <v>10</v>
      </c>
      <c r="Q17" s="32">
        <v>10</v>
      </c>
      <c r="R17" s="33">
        <f t="shared" si="0"/>
        <v>0.3</v>
      </c>
      <c r="S17" s="42">
        <v>4129662.4610429616</v>
      </c>
      <c r="T17" s="42">
        <v>0</v>
      </c>
      <c r="U17" s="45">
        <f t="shared" si="1"/>
        <v>4129662.4610429616</v>
      </c>
    </row>
    <row r="18" spans="1:21" s="26" customFormat="1" ht="75.75" customHeight="1" x14ac:dyDescent="0.25">
      <c r="A18" s="27">
        <f t="shared" si="2"/>
        <v>14</v>
      </c>
      <c r="B18" s="52" t="str">
        <f>'[1]08.04.2015 Реестр проектов'!B16</f>
        <v>Республика Алтай</v>
      </c>
      <c r="C18" s="28" t="str">
        <f>'[1]08.04.2015 Реестр проектов'!D16</f>
        <v>Республика Алтай, Майминский район, с. Майма, район улицы Ленина 60 "А"</v>
      </c>
      <c r="D18" s="28" t="s">
        <v>68</v>
      </c>
      <c r="E18" s="28">
        <v>30000</v>
      </c>
      <c r="F18" s="38">
        <v>388392316.02969527</v>
      </c>
      <c r="G18" s="39">
        <v>0</v>
      </c>
      <c r="H18" s="29" t="s">
        <v>95</v>
      </c>
      <c r="I18" s="30">
        <v>0</v>
      </c>
      <c r="J18" s="30">
        <v>0</v>
      </c>
      <c r="K18" s="30" t="s">
        <v>54</v>
      </c>
      <c r="L18" s="31">
        <v>0</v>
      </c>
      <c r="M18" s="31">
        <v>0</v>
      </c>
      <c r="N18" s="31">
        <v>0</v>
      </c>
      <c r="O18" s="31">
        <v>0</v>
      </c>
      <c r="P18" s="31">
        <v>10</v>
      </c>
      <c r="Q18" s="32">
        <v>10</v>
      </c>
      <c r="R18" s="33">
        <f t="shared" si="0"/>
        <v>0.3</v>
      </c>
      <c r="S18" s="42">
        <v>3564550.7558476091</v>
      </c>
      <c r="T18" s="42">
        <v>0</v>
      </c>
      <c r="U18" s="45">
        <f t="shared" si="1"/>
        <v>3564550.7558476091</v>
      </c>
    </row>
    <row r="19" spans="1:21" s="26" customFormat="1" ht="54" customHeight="1" x14ac:dyDescent="0.25">
      <c r="A19" s="27">
        <f t="shared" si="2"/>
        <v>15</v>
      </c>
      <c r="B19" s="52" t="str">
        <f>'[1]08.04.2015 Реестр проектов'!B17</f>
        <v>Республика Башкортостан</v>
      </c>
      <c r="C19" s="28" t="str">
        <f>'[1]08.04.2015 Реестр проектов'!D17</f>
        <v>Туймазинский район, мкр.Чулпан</v>
      </c>
      <c r="D19" s="28" t="s">
        <v>69</v>
      </c>
      <c r="E19" s="28">
        <v>30000</v>
      </c>
      <c r="F19" s="38">
        <v>1430695187.1657753</v>
      </c>
      <c r="G19" s="39">
        <v>935</v>
      </c>
      <c r="H19" s="29" t="s">
        <v>93</v>
      </c>
      <c r="I19" s="30">
        <v>0.34463693328418726</v>
      </c>
      <c r="J19" s="30">
        <v>0.02</v>
      </c>
      <c r="K19" s="30" t="s">
        <v>54</v>
      </c>
      <c r="L19" s="31">
        <v>10</v>
      </c>
      <c r="M19" s="31">
        <v>16</v>
      </c>
      <c r="N19" s="31">
        <v>0</v>
      </c>
      <c r="O19" s="31">
        <v>0</v>
      </c>
      <c r="P19" s="31">
        <v>10</v>
      </c>
      <c r="Q19" s="32">
        <v>36</v>
      </c>
      <c r="R19" s="33">
        <f t="shared" si="0"/>
        <v>0.8</v>
      </c>
      <c r="S19" s="42">
        <v>204317461.79335028</v>
      </c>
      <c r="T19" s="42">
        <v>174650000</v>
      </c>
      <c r="U19" s="45">
        <f t="shared" si="1"/>
        <v>29667461.793350279</v>
      </c>
    </row>
    <row r="20" spans="1:21" s="26" customFormat="1" ht="54" customHeight="1" x14ac:dyDescent="0.25">
      <c r="A20" s="27">
        <f t="shared" si="2"/>
        <v>16</v>
      </c>
      <c r="B20" s="52" t="str">
        <f>'[1]08.04.2015 Реестр проектов'!B18</f>
        <v>Республика Башкортостан</v>
      </c>
      <c r="C20" s="28" t="str">
        <f>'[1]08.04.2015 Реестр проектов'!D18</f>
        <v>Уфимский район, Новобулгаково</v>
      </c>
      <c r="D20" s="28" t="s">
        <v>70</v>
      </c>
      <c r="E20" s="28">
        <v>30000</v>
      </c>
      <c r="F20" s="38">
        <v>715347593.58288765</v>
      </c>
      <c r="G20" s="39">
        <v>935</v>
      </c>
      <c r="H20" s="29" t="s">
        <v>93</v>
      </c>
      <c r="I20" s="30">
        <v>0.34463693328418726</v>
      </c>
      <c r="J20" s="30">
        <v>0.35</v>
      </c>
      <c r="K20" s="30" t="s">
        <v>54</v>
      </c>
      <c r="L20" s="31">
        <v>10</v>
      </c>
      <c r="M20" s="31">
        <v>16</v>
      </c>
      <c r="N20" s="31">
        <v>10</v>
      </c>
      <c r="O20" s="31">
        <v>4</v>
      </c>
      <c r="P20" s="31">
        <v>10</v>
      </c>
      <c r="Q20" s="32">
        <v>50</v>
      </c>
      <c r="R20" s="33">
        <f t="shared" si="0"/>
        <v>0.8</v>
      </c>
      <c r="S20" s="42">
        <v>102158730.89667514</v>
      </c>
      <c r="T20" s="42">
        <v>87300000</v>
      </c>
      <c r="U20" s="45">
        <f t="shared" si="1"/>
        <v>14858730.89667514</v>
      </c>
    </row>
    <row r="21" spans="1:21" s="26" customFormat="1" ht="54" customHeight="1" x14ac:dyDescent="0.25">
      <c r="A21" s="27">
        <f t="shared" si="2"/>
        <v>17</v>
      </c>
      <c r="B21" s="52" t="str">
        <f>'[1]08.04.2015 Реестр проектов'!B19</f>
        <v>Республика Башкортостан</v>
      </c>
      <c r="C21" s="28" t="str">
        <f>'[1]08.04.2015 Реестр проектов'!D19</f>
        <v>Уфимский район, ЖК "Миловский парк"</v>
      </c>
      <c r="D21" s="28" t="s">
        <v>71</v>
      </c>
      <c r="E21" s="28">
        <v>30000</v>
      </c>
      <c r="F21" s="38">
        <v>408770053.47593582</v>
      </c>
      <c r="G21" s="39">
        <v>935</v>
      </c>
      <c r="H21" s="29" t="s">
        <v>93</v>
      </c>
      <c r="I21" s="30">
        <v>0.34463693328418726</v>
      </c>
      <c r="J21" s="30">
        <v>0.2</v>
      </c>
      <c r="K21" s="30" t="s">
        <v>54</v>
      </c>
      <c r="L21" s="31">
        <v>10</v>
      </c>
      <c r="M21" s="31">
        <v>16</v>
      </c>
      <c r="N21" s="31">
        <v>0</v>
      </c>
      <c r="O21" s="31">
        <v>4</v>
      </c>
      <c r="P21" s="31">
        <v>10</v>
      </c>
      <c r="Q21" s="32">
        <v>40</v>
      </c>
      <c r="R21" s="33">
        <f t="shared" si="0"/>
        <v>0.8</v>
      </c>
      <c r="S21" s="42">
        <v>58376417.655242927</v>
      </c>
      <c r="T21" s="42">
        <v>49900000</v>
      </c>
      <c r="U21" s="45">
        <f t="shared" si="1"/>
        <v>8476417.6552429274</v>
      </c>
    </row>
    <row r="22" spans="1:21" s="26" customFormat="1" ht="54" customHeight="1" x14ac:dyDescent="0.25">
      <c r="A22" s="27">
        <f t="shared" si="2"/>
        <v>18</v>
      </c>
      <c r="B22" s="52" t="str">
        <f>'[1]08.04.2015 Реестр проектов'!B20</f>
        <v>Республика Башкортостан</v>
      </c>
      <c r="C22" s="28" t="str">
        <f>'[1]08.04.2015 Реестр проектов'!D20</f>
        <v>Группа многоэтажных жилых домов в г. Нефтекамск, ул. Карцева, 31 "Б". Литер 1, 3, 4</v>
      </c>
      <c r="D22" s="28" t="s">
        <v>72</v>
      </c>
      <c r="E22" s="28">
        <v>30000</v>
      </c>
      <c r="F22" s="38">
        <v>217670053.47593582</v>
      </c>
      <c r="G22" s="39">
        <v>935</v>
      </c>
      <c r="H22" s="29" t="s">
        <v>93</v>
      </c>
      <c r="I22" s="30">
        <v>0.34463693328418726</v>
      </c>
      <c r="J22" s="30">
        <v>0.02</v>
      </c>
      <c r="K22" s="30" t="s">
        <v>54</v>
      </c>
      <c r="L22" s="31">
        <v>10</v>
      </c>
      <c r="M22" s="31">
        <v>16</v>
      </c>
      <c r="N22" s="31">
        <v>0</v>
      </c>
      <c r="O22" s="31">
        <v>0</v>
      </c>
      <c r="P22" s="31">
        <v>10</v>
      </c>
      <c r="Q22" s="32">
        <v>36</v>
      </c>
      <c r="R22" s="33">
        <f t="shared" si="0"/>
        <v>0.8</v>
      </c>
      <c r="S22" s="42">
        <v>31085442.401416861</v>
      </c>
      <c r="T22" s="42">
        <v>26570000</v>
      </c>
      <c r="U22" s="45">
        <f t="shared" si="1"/>
        <v>4515442.4014168605</v>
      </c>
    </row>
    <row r="23" spans="1:21" s="26" customFormat="1" ht="54" customHeight="1" x14ac:dyDescent="0.25">
      <c r="A23" s="27">
        <f t="shared" si="2"/>
        <v>19</v>
      </c>
      <c r="B23" s="52" t="str">
        <f>'[1]08.04.2015 Реестр проектов'!B21</f>
        <v>Республика Бурятия</v>
      </c>
      <c r="C23" s="28" t="str">
        <f>'[1]08.04.2015 Реестр проектов'!D21</f>
        <v>Г. Улан-Удэ, квартал 140а</v>
      </c>
      <c r="D23" s="28" t="s">
        <v>73</v>
      </c>
      <c r="E23" s="28">
        <v>30000</v>
      </c>
      <c r="F23" s="38">
        <v>649000000</v>
      </c>
      <c r="G23" s="39">
        <v>24</v>
      </c>
      <c r="H23" s="29" t="s">
        <v>94</v>
      </c>
      <c r="I23" s="30">
        <v>5.0847457627118647E-2</v>
      </c>
      <c r="J23" s="30">
        <v>0</v>
      </c>
      <c r="K23" s="30" t="s">
        <v>54</v>
      </c>
      <c r="L23" s="31">
        <v>5</v>
      </c>
      <c r="M23" s="31">
        <v>8</v>
      </c>
      <c r="N23" s="31">
        <v>0</v>
      </c>
      <c r="O23" s="31">
        <v>0</v>
      </c>
      <c r="P23" s="31">
        <v>10</v>
      </c>
      <c r="Q23" s="32">
        <v>23</v>
      </c>
      <c r="R23" s="33">
        <f t="shared" si="0"/>
        <v>0.5</v>
      </c>
      <c r="S23" s="42">
        <v>9927219.3993329145</v>
      </c>
      <c r="T23" s="42">
        <v>0</v>
      </c>
      <c r="U23" s="45">
        <f t="shared" si="1"/>
        <v>9927219.3993329145</v>
      </c>
    </row>
    <row r="24" spans="1:21" s="26" customFormat="1" ht="75.75" customHeight="1" x14ac:dyDescent="0.25">
      <c r="A24" s="27">
        <f t="shared" si="2"/>
        <v>20</v>
      </c>
      <c r="B24" s="52" t="str">
        <f>'[1]08.04.2015 Реестр проектов'!B23</f>
        <v>Республика Татарстан</v>
      </c>
      <c r="C24" s="28" t="str">
        <f>'[1]08.04.2015 Реестр проектов'!D23</f>
        <v>с.Куюки, мкр. "Яшьлек" Пестречинский район</v>
      </c>
      <c r="D24" s="28" t="s">
        <v>74</v>
      </c>
      <c r="E24" s="28">
        <v>30000</v>
      </c>
      <c r="F24" s="38">
        <v>2617290322.5806451</v>
      </c>
      <c r="G24" s="39">
        <v>93</v>
      </c>
      <c r="H24" s="29" t="s">
        <v>93</v>
      </c>
      <c r="I24" s="30">
        <v>5.0433839479392624E-2</v>
      </c>
      <c r="J24" s="30">
        <v>0</v>
      </c>
      <c r="K24" s="30" t="s">
        <v>54</v>
      </c>
      <c r="L24" s="31">
        <v>10</v>
      </c>
      <c r="M24" s="31">
        <v>8</v>
      </c>
      <c r="N24" s="31">
        <v>0</v>
      </c>
      <c r="O24" s="31">
        <v>0</v>
      </c>
      <c r="P24" s="31">
        <v>10</v>
      </c>
      <c r="Q24" s="32">
        <v>28</v>
      </c>
      <c r="R24" s="33">
        <f t="shared" si="0"/>
        <v>0.8</v>
      </c>
      <c r="S24" s="42">
        <v>315432530.16439986</v>
      </c>
      <c r="T24" s="42">
        <v>0</v>
      </c>
      <c r="U24" s="45">
        <f t="shared" si="1"/>
        <v>315432530.16439986</v>
      </c>
    </row>
    <row r="25" spans="1:21" s="26" customFormat="1" ht="54" customHeight="1" x14ac:dyDescent="0.25">
      <c r="A25" s="27">
        <f t="shared" si="2"/>
        <v>21</v>
      </c>
      <c r="B25" s="52" t="str">
        <f>'[1]08.04.2015 Реестр проектов'!B24</f>
        <v>Самарская область</v>
      </c>
      <c r="C25" s="28" t="str">
        <f>'[1]08.04.2015 Реестр проектов'!D24</f>
        <v>Самарская область, муниципальный район Ставропольский, в границах сельского поселения Выселки</v>
      </c>
      <c r="D25" s="28" t="s">
        <v>75</v>
      </c>
      <c r="E25" s="28">
        <v>30000</v>
      </c>
      <c r="F25" s="38">
        <v>686791290.54031479</v>
      </c>
      <c r="G25" s="39">
        <v>0</v>
      </c>
      <c r="H25" s="29" t="s">
        <v>95</v>
      </c>
      <c r="I25" s="30">
        <v>0</v>
      </c>
      <c r="J25" s="30">
        <v>0.15</v>
      </c>
      <c r="K25" s="30" t="s">
        <v>54</v>
      </c>
      <c r="L25" s="31">
        <v>0</v>
      </c>
      <c r="M25" s="31">
        <v>0</v>
      </c>
      <c r="N25" s="31">
        <v>0</v>
      </c>
      <c r="O25" s="31">
        <v>4</v>
      </c>
      <c r="P25" s="31">
        <v>10</v>
      </c>
      <c r="Q25" s="32">
        <v>14</v>
      </c>
      <c r="R25" s="33">
        <f t="shared" si="0"/>
        <v>0.5</v>
      </c>
      <c r="S25" s="42">
        <v>43503917.913772136</v>
      </c>
      <c r="T25" s="42">
        <v>34040000</v>
      </c>
      <c r="U25" s="45">
        <f t="shared" si="1"/>
        <v>9463917.913772136</v>
      </c>
    </row>
    <row r="26" spans="1:21" s="26" customFormat="1" ht="54" customHeight="1" x14ac:dyDescent="0.25">
      <c r="A26" s="27">
        <f t="shared" si="2"/>
        <v>22</v>
      </c>
      <c r="B26" s="52" t="str">
        <f>'[1]08.04.2015 Реестр проектов'!B25</f>
        <v>Самарская область</v>
      </c>
      <c r="C26" s="28" t="str">
        <f>'[1]08.04.2015 Реестр проектов'!D25</f>
        <v>Самарская область, муниципальный район Красноярский, в границах села Белозерки сельского поселения Красный Яр</v>
      </c>
      <c r="D26" s="28" t="s">
        <v>76</v>
      </c>
      <c r="E26" s="28">
        <v>30000</v>
      </c>
      <c r="F26" s="38">
        <v>116044045.64301871</v>
      </c>
      <c r="G26" s="39">
        <v>0</v>
      </c>
      <c r="H26" s="29" t="s">
        <v>95</v>
      </c>
      <c r="I26" s="30">
        <v>0</v>
      </c>
      <c r="J26" s="30">
        <v>7.0000000000000001E-3</v>
      </c>
      <c r="K26" s="30" t="s">
        <v>54</v>
      </c>
      <c r="L26" s="31">
        <v>0</v>
      </c>
      <c r="M26" s="31">
        <v>0</v>
      </c>
      <c r="N26" s="31">
        <v>0</v>
      </c>
      <c r="O26" s="31">
        <v>0</v>
      </c>
      <c r="P26" s="31">
        <v>10</v>
      </c>
      <c r="Q26" s="32">
        <v>10</v>
      </c>
      <c r="R26" s="33">
        <f t="shared" si="0"/>
        <v>0.3</v>
      </c>
      <c r="S26" s="42">
        <v>1065018.2136373955</v>
      </c>
      <c r="T26" s="42">
        <v>0</v>
      </c>
      <c r="U26" s="45">
        <f t="shared" si="1"/>
        <v>1065018.2136373955</v>
      </c>
    </row>
    <row r="27" spans="1:21" s="26" customFormat="1" ht="54" customHeight="1" x14ac:dyDescent="0.25">
      <c r="A27" s="27">
        <f t="shared" si="2"/>
        <v>23</v>
      </c>
      <c r="B27" s="52" t="str">
        <f>'[1]08.04.2015 Реестр проектов'!B26</f>
        <v>Чувашская Республика</v>
      </c>
      <c r="C27" s="28" t="str">
        <f>'[1]08.04.2015 Реестр проектов'!D26</f>
        <v>Г. Чебоксары, мкрн "Соляное"</v>
      </c>
      <c r="D27" s="28" t="s">
        <v>77</v>
      </c>
      <c r="E27" s="28">
        <v>30000</v>
      </c>
      <c r="F27" s="38">
        <v>730681081.08108103</v>
      </c>
      <c r="G27" s="39">
        <v>1110</v>
      </c>
      <c r="H27" s="29" t="s">
        <v>94</v>
      </c>
      <c r="I27" s="30">
        <v>1.3105076741440378</v>
      </c>
      <c r="J27" s="30">
        <v>0.15</v>
      </c>
      <c r="K27" s="30" t="s">
        <v>54</v>
      </c>
      <c r="L27" s="31">
        <v>5</v>
      </c>
      <c r="M27" s="31">
        <v>30</v>
      </c>
      <c r="N27" s="31">
        <v>35</v>
      </c>
      <c r="O27" s="31">
        <v>4</v>
      </c>
      <c r="P27" s="31">
        <v>10</v>
      </c>
      <c r="Q27" s="32">
        <v>84</v>
      </c>
      <c r="R27" s="33">
        <f t="shared" si="0"/>
        <v>1</v>
      </c>
      <c r="S27" s="42">
        <v>89367355.438426793</v>
      </c>
      <c r="T27" s="42">
        <v>54000000</v>
      </c>
      <c r="U27" s="45">
        <f t="shared" si="1"/>
        <v>35367355.438426793</v>
      </c>
    </row>
    <row r="28" spans="1:21" s="26" customFormat="1" ht="54" customHeight="1" x14ac:dyDescent="0.25">
      <c r="A28" s="27">
        <f t="shared" si="2"/>
        <v>24</v>
      </c>
      <c r="B28" s="52" t="str">
        <f>'[1]08.04.2015 Реестр проектов'!B27</f>
        <v>Чувашская Республика</v>
      </c>
      <c r="C28" s="28" t="str">
        <f>'[1]08.04.2015 Реестр проектов'!D27</f>
        <v>Г. Цивильск, Мкрн Южный-2</v>
      </c>
      <c r="D28" s="28" t="s">
        <v>78</v>
      </c>
      <c r="E28" s="28">
        <v>27889.599999999999</v>
      </c>
      <c r="F28" s="38">
        <v>386443243.24324328</v>
      </c>
      <c r="G28" s="39">
        <v>1110</v>
      </c>
      <c r="H28" s="29" t="s">
        <v>94</v>
      </c>
      <c r="I28" s="30">
        <v>1.3105076741440378</v>
      </c>
      <c r="J28" s="30">
        <v>0</v>
      </c>
      <c r="K28" s="30" t="s">
        <v>54</v>
      </c>
      <c r="L28" s="31">
        <v>5</v>
      </c>
      <c r="M28" s="31">
        <v>30</v>
      </c>
      <c r="N28" s="31">
        <v>0</v>
      </c>
      <c r="O28" s="31">
        <v>0</v>
      </c>
      <c r="P28" s="31">
        <v>10</v>
      </c>
      <c r="Q28" s="32">
        <v>45</v>
      </c>
      <c r="R28" s="33">
        <f t="shared" si="0"/>
        <v>0.8</v>
      </c>
      <c r="S28" s="42">
        <v>44900242.549472995</v>
      </c>
      <c r="T28" s="42">
        <v>23000000</v>
      </c>
      <c r="U28" s="45">
        <f t="shared" si="1"/>
        <v>21900242.549472995</v>
      </c>
    </row>
    <row r="29" spans="1:21" s="26" customFormat="1" ht="54" customHeight="1" x14ac:dyDescent="0.25">
      <c r="A29" s="27">
        <f t="shared" si="2"/>
        <v>25</v>
      </c>
      <c r="B29" s="52" t="str">
        <f>'[1]08.04.2015 Реестр проектов'!B28</f>
        <v>Красноярский край</v>
      </c>
      <c r="C29" s="28" t="str">
        <f>'[1]08.04.2015 Реестр проектов'!D28</f>
        <v>Красноярский край, Емельяновский район, п.Солонцы, жилмассив "Новалэнд", квартал № 38;39;42;43;48;49</v>
      </c>
      <c r="D29" s="28" t="s">
        <v>81</v>
      </c>
      <c r="E29" s="28">
        <v>30000</v>
      </c>
      <c r="F29" s="38">
        <v>738892698.78820074</v>
      </c>
      <c r="G29" s="39">
        <v>0</v>
      </c>
      <c r="H29" s="29" t="s">
        <v>95</v>
      </c>
      <c r="I29" s="30">
        <v>0</v>
      </c>
      <c r="J29" s="30">
        <v>0</v>
      </c>
      <c r="K29" s="30" t="s">
        <v>54</v>
      </c>
      <c r="L29" s="31">
        <v>0</v>
      </c>
      <c r="M29" s="31">
        <v>0</v>
      </c>
      <c r="N29" s="31">
        <v>0</v>
      </c>
      <c r="O29" s="31">
        <v>0</v>
      </c>
      <c r="P29" s="31">
        <v>10</v>
      </c>
      <c r="Q29" s="32">
        <v>10</v>
      </c>
      <c r="R29" s="33">
        <f t="shared" si="0"/>
        <v>0.3</v>
      </c>
      <c r="S29" s="42">
        <v>6781340.462344232</v>
      </c>
      <c r="T29" s="42">
        <v>0</v>
      </c>
      <c r="U29" s="45">
        <f t="shared" si="1"/>
        <v>6781340.462344232</v>
      </c>
    </row>
    <row r="30" spans="1:21" s="26" customFormat="1" ht="54" customHeight="1" x14ac:dyDescent="0.25">
      <c r="A30" s="27">
        <f t="shared" si="2"/>
        <v>26</v>
      </c>
      <c r="B30" s="52" t="str">
        <f>'[1]08.04.2015 Реестр проектов'!B29</f>
        <v>Саратовская область</v>
      </c>
      <c r="C30" s="28" t="str">
        <f>'[1]08.04.2015 Реестр проектов'!D29</f>
        <v>г. Саратов, Кировский район, Застройка жилой группы №1 микрорайона №10 жилого района "Солнечный-2", дом №6</v>
      </c>
      <c r="D30" s="28" t="s">
        <v>82</v>
      </c>
      <c r="E30" s="28">
        <v>30000</v>
      </c>
      <c r="F30" s="38">
        <v>259322918.32470509</v>
      </c>
      <c r="G30" s="39">
        <v>0</v>
      </c>
      <c r="H30" s="29" t="s">
        <v>95</v>
      </c>
      <c r="I30" s="30">
        <v>0</v>
      </c>
      <c r="J30" s="30">
        <v>0</v>
      </c>
      <c r="K30" s="30" t="s">
        <v>54</v>
      </c>
      <c r="L30" s="31">
        <v>0</v>
      </c>
      <c r="M30" s="31">
        <v>0</v>
      </c>
      <c r="N30" s="31">
        <v>0</v>
      </c>
      <c r="O30" s="31">
        <v>0</v>
      </c>
      <c r="P30" s="31">
        <v>10</v>
      </c>
      <c r="Q30" s="32">
        <v>10</v>
      </c>
      <c r="R30" s="33">
        <f t="shared" si="0"/>
        <v>0.3</v>
      </c>
      <c r="S30" s="42">
        <v>2379989.6814958123</v>
      </c>
      <c r="T30" s="42">
        <v>0</v>
      </c>
      <c r="U30" s="45">
        <f t="shared" si="1"/>
        <v>2379989.6814958123</v>
      </c>
    </row>
    <row r="31" spans="1:21" s="26" customFormat="1" ht="54" customHeight="1" x14ac:dyDescent="0.25">
      <c r="A31" s="27">
        <f t="shared" si="2"/>
        <v>27</v>
      </c>
      <c r="B31" s="52" t="str">
        <f>'[1]08.04.2015 Реестр проектов'!B30</f>
        <v>Саратовская область</v>
      </c>
      <c r="C31" s="28" t="str">
        <f>'[1]08.04.2015 Реестр проектов'!D30</f>
        <v>г. Саратов, Кировский район, Застройка жилой группы №1 микрорайона №10 жилого района "Солнечный-2", дом №8</v>
      </c>
      <c r="D31" s="28" t="s">
        <v>82</v>
      </c>
      <c r="E31" s="28">
        <v>30000</v>
      </c>
      <c r="F31" s="38">
        <v>352868628.58795488</v>
      </c>
      <c r="G31" s="39">
        <v>0</v>
      </c>
      <c r="H31" s="29" t="s">
        <v>95</v>
      </c>
      <c r="I31" s="30">
        <v>0</v>
      </c>
      <c r="J31" s="30">
        <v>0</v>
      </c>
      <c r="K31" s="30" t="s">
        <v>54</v>
      </c>
      <c r="L31" s="31">
        <v>0</v>
      </c>
      <c r="M31" s="31">
        <v>0</v>
      </c>
      <c r="N31" s="31">
        <v>0</v>
      </c>
      <c r="O31" s="31">
        <v>0</v>
      </c>
      <c r="P31" s="31">
        <v>10</v>
      </c>
      <c r="Q31" s="32">
        <v>10</v>
      </c>
      <c r="R31" s="33">
        <f t="shared" si="0"/>
        <v>0.3</v>
      </c>
      <c r="S31" s="42">
        <v>3238524.7720810599</v>
      </c>
      <c r="T31" s="42">
        <v>0</v>
      </c>
      <c r="U31" s="45">
        <f t="shared" si="1"/>
        <v>3238524.7720810599</v>
      </c>
    </row>
    <row r="32" spans="1:21" s="26" customFormat="1" ht="54" customHeight="1" x14ac:dyDescent="0.25">
      <c r="A32" s="27">
        <f t="shared" si="2"/>
        <v>28</v>
      </c>
      <c r="B32" s="52" t="str">
        <f>'[1]08.04.2015 Реестр проектов'!B31</f>
        <v>Ульяновская область</v>
      </c>
      <c r="C32" s="28" t="str">
        <f>'[1]08.04.2015 Реестр проектов'!D31</f>
        <v>г. Ульяновск, Ленинский район ул.Ипподромная</v>
      </c>
      <c r="D32" s="28" t="s">
        <v>83</v>
      </c>
      <c r="E32" s="28">
        <v>30000</v>
      </c>
      <c r="F32" s="38">
        <v>710709677.41935492</v>
      </c>
      <c r="G32" s="39">
        <v>124</v>
      </c>
      <c r="H32" s="29" t="s">
        <v>93</v>
      </c>
      <c r="I32" s="30">
        <v>0.15979381443298968</v>
      </c>
      <c r="J32" s="30">
        <v>0</v>
      </c>
      <c r="K32" s="30" t="s">
        <v>54</v>
      </c>
      <c r="L32" s="31">
        <v>10</v>
      </c>
      <c r="M32" s="31">
        <v>16</v>
      </c>
      <c r="N32" s="31">
        <v>0</v>
      </c>
      <c r="O32" s="31">
        <v>0</v>
      </c>
      <c r="P32" s="31">
        <v>10</v>
      </c>
      <c r="Q32" s="32">
        <v>36</v>
      </c>
      <c r="R32" s="33">
        <f t="shared" si="0"/>
        <v>0.8</v>
      </c>
      <c r="S32" s="42">
        <v>17393826.556477185</v>
      </c>
      <c r="T32" s="42">
        <v>0</v>
      </c>
      <c r="U32" s="45">
        <f t="shared" si="1"/>
        <v>17393826.556477185</v>
      </c>
    </row>
    <row r="33" spans="1:21" s="26" customFormat="1" ht="54" customHeight="1" x14ac:dyDescent="0.25">
      <c r="A33" s="27">
        <f t="shared" si="2"/>
        <v>29</v>
      </c>
      <c r="B33" s="52" t="str">
        <f>'[1]08.04.2015 Реестр проектов'!B32</f>
        <v>Ульяновская область</v>
      </c>
      <c r="C33" s="28" t="str">
        <f>'[1]08.04.2015 Реестр проектов'!D32</f>
        <v>г. Ульяновск , Заволжский район</v>
      </c>
      <c r="D33" s="28" t="s">
        <v>84</v>
      </c>
      <c r="E33" s="28">
        <v>30000</v>
      </c>
      <c r="F33" s="38">
        <v>246774193.54838711</v>
      </c>
      <c r="G33" s="39">
        <v>124</v>
      </c>
      <c r="H33" s="29" t="s">
        <v>93</v>
      </c>
      <c r="I33" s="30">
        <v>0.15979381443298968</v>
      </c>
      <c r="J33" s="30">
        <v>0</v>
      </c>
      <c r="K33" s="30" t="s">
        <v>54</v>
      </c>
      <c r="L33" s="31">
        <v>10</v>
      </c>
      <c r="M33" s="31">
        <v>16</v>
      </c>
      <c r="N33" s="31">
        <v>0</v>
      </c>
      <c r="O33" s="31">
        <v>0</v>
      </c>
      <c r="P33" s="31">
        <v>10</v>
      </c>
      <c r="Q33" s="32">
        <v>36</v>
      </c>
      <c r="R33" s="33">
        <f t="shared" si="0"/>
        <v>0.8</v>
      </c>
      <c r="S33" s="42">
        <v>6039523.109887911</v>
      </c>
      <c r="T33" s="42">
        <v>0</v>
      </c>
      <c r="U33" s="45">
        <f t="shared" si="1"/>
        <v>6039523.109887911</v>
      </c>
    </row>
    <row r="34" spans="1:21" s="26" customFormat="1" ht="54" customHeight="1" x14ac:dyDescent="0.25">
      <c r="A34" s="27">
        <f t="shared" si="2"/>
        <v>30</v>
      </c>
      <c r="B34" s="44" t="str">
        <f>'[1]08.04.2015 Реестр проектов'!B33</f>
        <v>Ярославская область</v>
      </c>
      <c r="C34" s="28" t="str">
        <f>'[1]08.04.2015 Реестр проектов'!D33</f>
        <v>Ярославский район, Бекреневский с\о, д. Губцево Ивняковского сельского поселения</v>
      </c>
      <c r="D34" s="28" t="s">
        <v>85</v>
      </c>
      <c r="E34" s="28">
        <v>30000</v>
      </c>
      <c r="F34" s="38">
        <v>953400000</v>
      </c>
      <c r="G34" s="39">
        <v>15</v>
      </c>
      <c r="H34" s="29" t="s">
        <v>93</v>
      </c>
      <c r="I34" s="30">
        <v>1.3227513227513227E-2</v>
      </c>
      <c r="J34" s="30">
        <v>0</v>
      </c>
      <c r="K34" s="30" t="s">
        <v>54</v>
      </c>
      <c r="L34" s="31">
        <v>10</v>
      </c>
      <c r="M34" s="31">
        <v>8</v>
      </c>
      <c r="N34" s="31">
        <v>0</v>
      </c>
      <c r="O34" s="31">
        <v>0</v>
      </c>
      <c r="P34" s="31">
        <v>10</v>
      </c>
      <c r="Q34" s="32">
        <v>28</v>
      </c>
      <c r="R34" s="33">
        <f t="shared" si="0"/>
        <v>0.8</v>
      </c>
      <c r="S34" s="42">
        <v>23333401.479997534</v>
      </c>
      <c r="T34" s="42">
        <v>0</v>
      </c>
      <c r="U34" s="45">
        <f t="shared" si="1"/>
        <v>23333401.479997534</v>
      </c>
    </row>
    <row r="35" spans="1:21" s="26" customFormat="1" ht="54" customHeight="1" x14ac:dyDescent="0.25">
      <c r="A35" s="27">
        <f t="shared" si="2"/>
        <v>31</v>
      </c>
      <c r="B35" s="44" t="str">
        <f>'[1]08.04.2015 Реестр проектов'!B34</f>
        <v>Ярославская область</v>
      </c>
      <c r="C35" s="28" t="str">
        <f>'[1]08.04.2015 Реестр проектов'!D34</f>
        <v>Ярославский район, Кузнечихинское сельское поселение</v>
      </c>
      <c r="D35" s="28" t="s">
        <v>86</v>
      </c>
      <c r="E35" s="28">
        <v>30000</v>
      </c>
      <c r="F35" s="38">
        <v>634200000</v>
      </c>
      <c r="G35" s="39">
        <v>15</v>
      </c>
      <c r="H35" s="29" t="s">
        <v>93</v>
      </c>
      <c r="I35" s="30">
        <v>1.3227513227513227E-2</v>
      </c>
      <c r="J35" s="30">
        <v>0</v>
      </c>
      <c r="K35" s="30" t="s">
        <v>54</v>
      </c>
      <c r="L35" s="31">
        <v>10</v>
      </c>
      <c r="M35" s="31">
        <v>8</v>
      </c>
      <c r="N35" s="31">
        <v>0</v>
      </c>
      <c r="O35" s="31">
        <v>0</v>
      </c>
      <c r="P35" s="31">
        <v>10</v>
      </c>
      <c r="Q35" s="32">
        <v>28</v>
      </c>
      <c r="R35" s="33">
        <f t="shared" si="0"/>
        <v>0.8</v>
      </c>
      <c r="S35" s="42">
        <v>15521337.548368406</v>
      </c>
      <c r="T35" s="42">
        <v>0</v>
      </c>
      <c r="U35" s="45">
        <f t="shared" si="1"/>
        <v>15521337.548368406</v>
      </c>
    </row>
    <row r="36" spans="1:21" s="26" customFormat="1" x14ac:dyDescent="0.25">
      <c r="A36" s="46"/>
      <c r="B36" s="49" t="s">
        <v>88</v>
      </c>
      <c r="C36" s="46"/>
      <c r="D36" s="46"/>
      <c r="E36" s="46"/>
      <c r="F36" s="34">
        <f>SUM(F5:F35)</f>
        <v>30743288216.523685</v>
      </c>
      <c r="G36" s="47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5">
        <f>SUM(S5:S35)</f>
        <v>3999999999.9999995</v>
      </c>
      <c r="T36" s="45">
        <f>SUM(T5:T35)</f>
        <v>2134672916.5899999</v>
      </c>
      <c r="U36" s="45">
        <f>SUM(U5:U35)</f>
        <v>1865327083.4100001</v>
      </c>
    </row>
    <row r="37" spans="1:21" x14ac:dyDescent="0.25">
      <c r="U37" s="1"/>
    </row>
  </sheetData>
  <autoFilter ref="A4:U36"/>
  <mergeCells count="1">
    <mergeCell ref="B1:R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D4" sqref="D4:D6"/>
    </sheetView>
  </sheetViews>
  <sheetFormatPr defaultRowHeight="15" x14ac:dyDescent="0.25"/>
  <cols>
    <col min="1" max="1" width="14.7109375" customWidth="1"/>
    <col min="2" max="2" width="24.7109375" customWidth="1"/>
    <col min="3" max="3" width="35.42578125" customWidth="1"/>
    <col min="4" max="4" width="25.5703125" customWidth="1"/>
    <col min="8" max="8" width="17.140625" customWidth="1"/>
    <col min="9" max="9" width="19" customWidth="1"/>
  </cols>
  <sheetData>
    <row r="1" spans="1:9" ht="46.5" customHeight="1" thickBot="1" x14ac:dyDescent="0.3">
      <c r="A1" s="58" t="s">
        <v>16</v>
      </c>
      <c r="B1" s="58" t="s">
        <v>17</v>
      </c>
      <c r="C1" s="16" t="s">
        <v>18</v>
      </c>
      <c r="D1" s="58" t="s">
        <v>20</v>
      </c>
    </row>
    <row r="2" spans="1:9" ht="65.25" thickBot="1" x14ac:dyDescent="0.3">
      <c r="A2" s="59"/>
      <c r="B2" s="59"/>
      <c r="C2" s="17" t="s">
        <v>19</v>
      </c>
      <c r="D2" s="59"/>
      <c r="H2" s="5" t="s">
        <v>10</v>
      </c>
      <c r="I2" s="6" t="s">
        <v>11</v>
      </c>
    </row>
    <row r="3" spans="1:9" ht="16.5" thickBot="1" x14ac:dyDescent="0.3">
      <c r="A3" s="18">
        <v>1</v>
      </c>
      <c r="B3" s="19">
        <v>2</v>
      </c>
      <c r="C3" s="19">
        <v>3</v>
      </c>
      <c r="D3" s="19">
        <v>4</v>
      </c>
      <c r="H3" s="7">
        <v>1</v>
      </c>
      <c r="I3" s="8">
        <v>2</v>
      </c>
    </row>
    <row r="4" spans="1:9" ht="108" customHeight="1" thickBot="1" x14ac:dyDescent="0.3">
      <c r="A4" s="54" t="s">
        <v>21</v>
      </c>
      <c r="B4" s="60" t="s">
        <v>22</v>
      </c>
      <c r="C4" s="20" t="s">
        <v>23</v>
      </c>
      <c r="D4" s="54"/>
      <c r="H4" s="9" t="s">
        <v>12</v>
      </c>
      <c r="I4" s="8">
        <v>1</v>
      </c>
    </row>
    <row r="5" spans="1:9" ht="139.5" customHeight="1" thickBot="1" x14ac:dyDescent="0.3">
      <c r="A5" s="55"/>
      <c r="B5" s="61"/>
      <c r="C5" s="20" t="s">
        <v>24</v>
      </c>
      <c r="D5" s="55"/>
      <c r="H5" s="10" t="s">
        <v>13</v>
      </c>
      <c r="I5" s="11">
        <v>0.8</v>
      </c>
    </row>
    <row r="6" spans="1:9" ht="29.25" customHeight="1" thickBot="1" x14ac:dyDescent="0.3">
      <c r="A6" s="57"/>
      <c r="B6" s="62"/>
      <c r="C6" s="21" t="s">
        <v>25</v>
      </c>
      <c r="D6" s="57"/>
      <c r="H6" s="12" t="s">
        <v>14</v>
      </c>
      <c r="I6" s="13">
        <v>0.5</v>
      </c>
    </row>
    <row r="7" spans="1:9" ht="16.5" thickBot="1" x14ac:dyDescent="0.3">
      <c r="A7" s="54" t="s">
        <v>26</v>
      </c>
      <c r="B7" s="54" t="s">
        <v>27</v>
      </c>
      <c r="C7" s="20" t="s">
        <v>45</v>
      </c>
      <c r="D7" s="54"/>
      <c r="H7" s="14" t="s">
        <v>15</v>
      </c>
      <c r="I7" s="15">
        <v>0.3</v>
      </c>
    </row>
    <row r="8" spans="1:9" ht="15.75" x14ac:dyDescent="0.25">
      <c r="A8" s="55"/>
      <c r="B8" s="55"/>
      <c r="C8" s="20" t="s">
        <v>46</v>
      </c>
      <c r="D8" s="55"/>
    </row>
    <row r="9" spans="1:9" ht="15.75" x14ac:dyDescent="0.25">
      <c r="A9" s="55"/>
      <c r="B9" s="55"/>
      <c r="C9" s="20" t="s">
        <v>28</v>
      </c>
      <c r="D9" s="55"/>
    </row>
    <row r="10" spans="1:9" ht="15.75" x14ac:dyDescent="0.25">
      <c r="A10" s="55"/>
      <c r="B10" s="55"/>
      <c r="C10" s="20" t="s">
        <v>29</v>
      </c>
      <c r="D10" s="55"/>
    </row>
    <row r="11" spans="1:9" ht="15.75" x14ac:dyDescent="0.25">
      <c r="A11" s="55"/>
      <c r="B11" s="55"/>
      <c r="C11" s="20" t="s">
        <v>30</v>
      </c>
      <c r="D11" s="55"/>
    </row>
    <row r="12" spans="1:9" ht="16.5" thickBot="1" x14ac:dyDescent="0.3">
      <c r="A12" s="57"/>
      <c r="B12" s="57"/>
      <c r="C12" s="21" t="s">
        <v>31</v>
      </c>
      <c r="D12" s="57"/>
    </row>
    <row r="13" spans="1:9" ht="31.5" x14ac:dyDescent="0.25">
      <c r="A13" s="54" t="s">
        <v>32</v>
      </c>
      <c r="B13" s="54" t="s">
        <v>33</v>
      </c>
      <c r="C13" s="20" t="s">
        <v>34</v>
      </c>
      <c r="D13" s="54"/>
    </row>
    <row r="14" spans="1:9" ht="47.25" x14ac:dyDescent="0.25">
      <c r="A14" s="55"/>
      <c r="B14" s="55"/>
      <c r="C14" s="20" t="s">
        <v>35</v>
      </c>
      <c r="D14" s="55"/>
    </row>
    <row r="15" spans="1:9" ht="31.5" x14ac:dyDescent="0.25">
      <c r="A15" s="55"/>
      <c r="B15" s="55"/>
      <c r="C15" s="20" t="s">
        <v>36</v>
      </c>
      <c r="D15" s="55"/>
    </row>
    <row r="16" spans="1:9" ht="32.25" thickBot="1" x14ac:dyDescent="0.3">
      <c r="A16" s="57"/>
      <c r="B16" s="57"/>
      <c r="C16" s="21" t="s">
        <v>37</v>
      </c>
      <c r="D16" s="57"/>
    </row>
    <row r="17" spans="1:4" ht="30" customHeight="1" x14ac:dyDescent="0.25">
      <c r="A17" s="54" t="s">
        <v>38</v>
      </c>
      <c r="B17" s="54" t="s">
        <v>39</v>
      </c>
      <c r="C17" s="20" t="s">
        <v>40</v>
      </c>
      <c r="D17" s="54"/>
    </row>
    <row r="18" spans="1:4" ht="24" customHeight="1" x14ac:dyDescent="0.25">
      <c r="A18" s="55"/>
      <c r="B18" s="55"/>
      <c r="C18" s="20" t="s">
        <v>41</v>
      </c>
      <c r="D18" s="55"/>
    </row>
    <row r="19" spans="1:4" ht="24.75" customHeight="1" x14ac:dyDescent="0.25">
      <c r="A19" s="55"/>
      <c r="B19" s="55"/>
      <c r="C19" s="20" t="s">
        <v>42</v>
      </c>
      <c r="D19" s="55"/>
    </row>
    <row r="20" spans="1:4" ht="63" x14ac:dyDescent="0.25">
      <c r="A20" s="56" t="s">
        <v>43</v>
      </c>
      <c r="B20" s="56" t="s">
        <v>44</v>
      </c>
      <c r="C20" s="22" t="s">
        <v>47</v>
      </c>
      <c r="D20" s="56"/>
    </row>
    <row r="21" spans="1:4" ht="15.75" x14ac:dyDescent="0.25">
      <c r="A21" s="56"/>
      <c r="B21" s="56"/>
      <c r="C21" s="22" t="s">
        <v>48</v>
      </c>
      <c r="D21" s="56"/>
    </row>
  </sheetData>
  <mergeCells count="18">
    <mergeCell ref="A1:A2"/>
    <mergeCell ref="B1:B2"/>
    <mergeCell ref="D1:D2"/>
    <mergeCell ref="A4:A6"/>
    <mergeCell ref="B4:B6"/>
    <mergeCell ref="D4:D6"/>
    <mergeCell ref="A7:A12"/>
    <mergeCell ref="B7:B12"/>
    <mergeCell ref="D7:D12"/>
    <mergeCell ref="A13:A16"/>
    <mergeCell ref="B13:B16"/>
    <mergeCell ref="D13:D16"/>
    <mergeCell ref="A17:A19"/>
    <mergeCell ref="B17:B19"/>
    <mergeCell ref="D17:D19"/>
    <mergeCell ref="A20:A21"/>
    <mergeCell ref="B20:B21"/>
    <mergeCell ref="D20:D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6" sqref="E36"/>
    </sheetView>
  </sheetViews>
  <sheetFormatPr defaultRowHeight="15" x14ac:dyDescent="0.25"/>
  <cols>
    <col min="2" max="3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10.04.2015 Лимиты по Проект</vt:lpstr>
      <vt:lpstr>Критерии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2015-04-13T05:49:21Z</dcterms:modified>
</cp:coreProperties>
</file>