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миты по Проектам" sheetId="3" r:id="rId1"/>
    <sheet name="Критерии" sheetId="4" r:id="rId2"/>
    <sheet name="Лист1" sheetId="6" r:id="rId3"/>
  </sheets>
  <calcPr calcId="145621"/>
</workbook>
</file>

<file path=xl/calcChain.xml><?xml version="1.0" encoding="utf-8"?>
<calcChain xmlns="http://schemas.openxmlformats.org/spreadsheetml/2006/main">
  <c r="M9" i="3" l="1"/>
  <c r="Q9" i="3" s="1"/>
  <c r="R9" i="3" s="1"/>
  <c r="S9" i="3" s="1"/>
  <c r="M6" i="3"/>
  <c r="Q6" i="3" s="1"/>
  <c r="R6" i="3" s="1"/>
  <c r="S6" i="3" s="1"/>
  <c r="M8" i="3"/>
  <c r="Q8" i="3" s="1"/>
  <c r="R8" i="3" s="1"/>
  <c r="S8" i="3" s="1"/>
  <c r="M7" i="3"/>
  <c r="Q7" i="3" s="1"/>
  <c r="R7" i="3" s="1"/>
  <c r="S7" i="3" s="1"/>
  <c r="M10" i="3"/>
  <c r="Q10" i="3" s="1"/>
  <c r="R10" i="3" s="1"/>
  <c r="S10" i="3" s="1"/>
  <c r="M5" i="3"/>
  <c r="Q5" i="3" s="1"/>
  <c r="R5" i="3" s="1"/>
  <c r="S5" i="3" s="1"/>
  <c r="S11" i="3" l="1"/>
</calcChain>
</file>

<file path=xl/sharedStrings.xml><?xml version="1.0" encoding="utf-8"?>
<sst xmlns="http://schemas.openxmlformats.org/spreadsheetml/2006/main" count="97" uniqueCount="87">
  <si>
    <t>№</t>
  </si>
  <si>
    <t>Наименование 
субъекта РФ</t>
  </si>
  <si>
    <t>Нижегородская область</t>
  </si>
  <si>
    <t>Нижегородская область, Богородинский район, участок прилегающий к п.Новинки</t>
  </si>
  <si>
    <t>Тульская область</t>
  </si>
  <si>
    <t>МКР «Новая Тула»</t>
  </si>
  <si>
    <t>Чеченская Республика</t>
  </si>
  <si>
    <t>Чеченская Республика, г. Грозный, ул. Старопромысловское шоссе, д-24</t>
  </si>
  <si>
    <t>Владимирская область</t>
  </si>
  <si>
    <t>Жилой комплекс "Пиганово", г.Владимир, мкр.Юрьевец</t>
  </si>
  <si>
    <t>Приморский край</t>
  </si>
  <si>
    <t>Тамбовская область</t>
  </si>
  <si>
    <t>Комплексная застройка земельного участка площадью 39 га в д. Красненькая Тамбовского района</t>
  </si>
  <si>
    <t>Итого</t>
  </si>
  <si>
    <r>
      <t>R</t>
    </r>
    <r>
      <rPr>
        <sz val="8"/>
        <color theme="1"/>
        <rFont val="Verdana"/>
        <family val="2"/>
        <charset val="204"/>
      </rPr>
      <t>i</t>
    </r>
  </si>
  <si>
    <t>C</t>
  </si>
  <si>
    <t>Значение рейтинга Ri</t>
  </si>
  <si>
    <r>
      <t xml:space="preserve">Значение коэффициента активности </t>
    </r>
    <r>
      <rPr>
        <b/>
        <i/>
        <sz val="12"/>
        <color rgb="FFFFFFFF"/>
        <rFont val="Times New Roman"/>
        <family val="1"/>
        <charset val="204"/>
      </rPr>
      <t>проекта</t>
    </r>
    <r>
      <rPr>
        <b/>
        <sz val="12"/>
        <color rgb="FFFFFFFF"/>
        <rFont val="Times New Roman"/>
        <family val="1"/>
        <charset val="204"/>
      </rPr>
      <t xml:space="preserve"> (С</t>
    </r>
    <r>
      <rPr>
        <b/>
        <vertAlign val="subscript"/>
        <sz val="12"/>
        <color rgb="FFFFFFFF"/>
        <rFont val="Times New Roman"/>
        <family val="1"/>
        <charset val="204"/>
      </rPr>
      <t>i</t>
    </r>
    <r>
      <rPr>
        <b/>
        <sz val="12"/>
        <color rgb="FFFFFFFF"/>
        <rFont val="Times New Roman"/>
        <family val="1"/>
        <charset val="204"/>
      </rPr>
      <t>)</t>
    </r>
  </si>
  <si>
    <t>от 60 до 100 баллов (включительно)</t>
  </si>
  <si>
    <t>от 25 до 59 баллов (включительно)</t>
  </si>
  <si>
    <t>от 11 до 24 баллов(включительно)</t>
  </si>
  <si>
    <t>от 0 до 10 баллов(включительно)</t>
  </si>
  <si>
    <t>Наименование критерия</t>
  </si>
  <si>
    <t>Условие</t>
  </si>
  <si>
    <t xml:space="preserve">Балл </t>
  </si>
  <si>
    <t>(J)</t>
  </si>
  <si>
    <t>Источник информации</t>
  </si>
  <si>
    <t>Критерий 1</t>
  </si>
  <si>
    <r>
      <t>Сводные реестры</t>
    </r>
    <r>
      <rPr>
        <sz val="12"/>
        <color theme="1"/>
        <rFont val="Times New Roman"/>
        <family val="1"/>
        <charset val="204"/>
      </rPr>
      <t xml:space="preserve"> граждан по субъекту предоставляются в АИЖК в соответствии с требованиями </t>
    </r>
    <r>
      <rPr>
        <b/>
        <i/>
        <sz val="12"/>
        <color theme="1"/>
        <rFont val="Times New Roman"/>
        <family val="1"/>
        <charset val="204"/>
      </rPr>
      <t xml:space="preserve">регламента по передаче сводных реестров </t>
    </r>
    <r>
      <rPr>
        <sz val="12"/>
        <color theme="1"/>
        <rFont val="Times New Roman"/>
        <family val="1"/>
        <charset val="204"/>
      </rPr>
      <t>по закрытым каналам связи</t>
    </r>
  </si>
  <si>
    <r>
      <t xml:space="preserve">Реестры предоставляются в ОАО «АИЖК» по </t>
    </r>
    <r>
      <rPr>
        <b/>
        <i/>
        <sz val="12"/>
        <color theme="1"/>
        <rFont val="Times New Roman"/>
        <family val="1"/>
        <charset val="204"/>
      </rPr>
      <t>регламенту по передаче сводных реестров</t>
    </r>
    <r>
      <rPr>
        <sz val="12"/>
        <color theme="1"/>
        <rFont val="Times New Roman"/>
        <family val="1"/>
        <charset val="204"/>
      </rPr>
      <t xml:space="preserve">, при необходимости подписано </t>
    </r>
    <r>
      <rPr>
        <b/>
        <i/>
        <sz val="12"/>
        <color theme="1"/>
        <rFont val="Times New Roman"/>
        <family val="1"/>
        <charset val="204"/>
      </rPr>
      <t>соглашение</t>
    </r>
    <r>
      <rPr>
        <sz val="12"/>
        <color theme="1"/>
        <rFont val="Times New Roman"/>
        <family val="1"/>
        <charset val="204"/>
      </rPr>
      <t xml:space="preserve">– </t>
    </r>
    <r>
      <rPr>
        <b/>
        <sz val="12"/>
        <color theme="1"/>
        <rFont val="Times New Roman"/>
        <family val="1"/>
        <charset val="204"/>
      </rPr>
      <t>10 баллов</t>
    </r>
  </si>
  <si>
    <r>
      <t xml:space="preserve">Реестры предоставляются в ОАО «АИЖК» с нарушением </t>
    </r>
    <r>
      <rPr>
        <b/>
        <i/>
        <sz val="12"/>
        <color theme="1"/>
        <rFont val="Times New Roman"/>
        <family val="1"/>
        <charset val="204"/>
      </rPr>
      <t>регламента по передаче сводных реестров</t>
    </r>
    <r>
      <rPr>
        <sz val="12"/>
        <color theme="1"/>
        <rFont val="Times New Roman"/>
        <family val="1"/>
        <charset val="204"/>
      </rPr>
      <t xml:space="preserve"> (иная форма реестра, непериодическое предоставление, не подписано соглашение о передаче данных) – </t>
    </r>
    <r>
      <rPr>
        <b/>
        <sz val="12"/>
        <color theme="1"/>
        <rFont val="Times New Roman"/>
        <family val="1"/>
        <charset val="204"/>
      </rPr>
      <t>5 баллов</t>
    </r>
  </si>
  <si>
    <r>
      <t xml:space="preserve">Реестры не предоставляются – </t>
    </r>
    <r>
      <rPr>
        <b/>
        <sz val="12"/>
        <color theme="1"/>
        <rFont val="Times New Roman"/>
        <family val="1"/>
        <charset val="204"/>
      </rPr>
      <t>0 баллов</t>
    </r>
  </si>
  <si>
    <t>Критерий 2</t>
  </si>
  <si>
    <r>
      <t xml:space="preserve">Отношение заявителей в </t>
    </r>
    <r>
      <rPr>
        <b/>
        <i/>
        <sz val="12"/>
        <color theme="1"/>
        <rFont val="Times New Roman"/>
        <family val="1"/>
        <charset val="204"/>
      </rPr>
      <t>сводном реестре</t>
    </r>
    <r>
      <rPr>
        <sz val="12"/>
        <color theme="1"/>
        <rFont val="Times New Roman"/>
        <family val="1"/>
        <charset val="204"/>
      </rPr>
      <t xml:space="preserve"> к плановому количеству вводимых квартир</t>
    </r>
  </si>
  <si>
    <r>
      <t xml:space="preserve">51%-100% – </t>
    </r>
    <r>
      <rPr>
        <b/>
        <sz val="12"/>
        <color theme="1"/>
        <rFont val="Times New Roman"/>
        <family val="1"/>
        <charset val="204"/>
      </rPr>
      <t>24 балла</t>
    </r>
  </si>
  <si>
    <r>
      <t xml:space="preserve">11%-50% – </t>
    </r>
    <r>
      <rPr>
        <b/>
        <sz val="12"/>
        <color theme="1"/>
        <rFont val="Times New Roman"/>
        <family val="1"/>
        <charset val="204"/>
      </rPr>
      <t>16 баллов</t>
    </r>
  </si>
  <si>
    <r>
      <t xml:space="preserve">Менее 10% – </t>
    </r>
    <r>
      <rPr>
        <b/>
        <sz val="12"/>
        <color theme="1"/>
        <rFont val="Times New Roman"/>
        <family val="1"/>
        <charset val="204"/>
      </rPr>
      <t>8 баллов</t>
    </r>
  </si>
  <si>
    <r>
      <t xml:space="preserve">Нет данных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</si>
  <si>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3</t>
  </si>
  <si>
    <r>
      <t xml:space="preserve">Заключение </t>
    </r>
    <r>
      <rPr>
        <b/>
        <i/>
        <sz val="12"/>
        <color theme="1"/>
        <rFont val="Times New Roman"/>
        <family val="1"/>
        <charset val="204"/>
      </rPr>
      <t>ДУДС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по </t>
    </r>
    <r>
      <rPr>
        <b/>
        <i/>
        <sz val="12"/>
        <color theme="1"/>
        <rFont val="Times New Roman"/>
        <family val="1"/>
        <charset val="204"/>
      </rPr>
      <t>проекту</t>
    </r>
  </si>
  <si>
    <r>
      <t xml:space="preserve">Ежемесячный прирост заключенных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35 баллов</t>
    </r>
  </si>
  <si>
    <r>
      <t xml:space="preserve">Осуществлена поставка хотя бы одной закладной в АИЖК – </t>
    </r>
    <r>
      <rPr>
        <b/>
        <sz val="12"/>
        <color theme="1"/>
        <rFont val="Times New Roman"/>
        <family val="1"/>
        <charset val="204"/>
      </rPr>
      <t>22 балла</t>
    </r>
  </si>
  <si>
    <r>
      <t xml:space="preserve">Заключен хотя бы один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10 баллов</t>
    </r>
  </si>
  <si>
    <r>
      <t xml:space="preserve">Не заключено ни одного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</si>
  <si>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4</t>
  </si>
  <si>
    <t>Готовность объекта, в процентах</t>
  </si>
  <si>
    <r>
      <t xml:space="preserve">Более 50% – </t>
    </r>
    <r>
      <rPr>
        <b/>
        <sz val="12"/>
        <color theme="1"/>
        <rFont val="Times New Roman"/>
        <family val="1"/>
        <charset val="204"/>
      </rPr>
      <t>5 баллов</t>
    </r>
  </si>
  <si>
    <r>
      <t xml:space="preserve">От 11-50% – </t>
    </r>
    <r>
      <rPr>
        <b/>
        <sz val="12"/>
        <color theme="1"/>
        <rFont val="Times New Roman"/>
        <family val="1"/>
        <charset val="204"/>
      </rPr>
      <t>4 балла</t>
    </r>
  </si>
  <si>
    <r>
      <t xml:space="preserve">Менее 10%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</si>
  <si>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5</t>
  </si>
  <si>
    <t xml:space="preserve">Надлежащее обеспечение ответственности застройщика </t>
  </si>
  <si>
    <r>
      <t xml:space="preserve">Свыше 200% – </t>
    </r>
    <r>
      <rPr>
        <b/>
        <sz val="12"/>
        <color theme="1"/>
        <rFont val="Times New Roman"/>
        <family val="1"/>
        <charset val="204"/>
      </rPr>
      <t>35 баллов</t>
    </r>
  </si>
  <si>
    <r>
      <t xml:space="preserve">101%-200% – </t>
    </r>
    <r>
      <rPr>
        <b/>
        <sz val="12"/>
        <color theme="1"/>
        <rFont val="Times New Roman"/>
        <family val="1"/>
        <charset val="204"/>
      </rPr>
      <t>30 балла</t>
    </r>
  </si>
  <si>
    <r>
      <t xml:space="preserve">Ответственность застройщика по всем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застрахована /перестрахована в ОАО «СК АИЖК» – </t>
    </r>
    <r>
      <rPr>
        <b/>
        <sz val="12"/>
        <color theme="1"/>
        <rFont val="Times New Roman"/>
        <family val="1"/>
        <charset val="204"/>
      </rPr>
      <t>15 баллов</t>
    </r>
  </si>
  <si>
    <t>Иное -10 баллов</t>
  </si>
  <si>
    <t>с. Баневурово Уссурийского городского округа, в районе ул. Озерная</t>
  </si>
  <si>
    <t>Баллы по критерию 1</t>
  </si>
  <si>
    <t>Баллы по критерию 2</t>
  </si>
  <si>
    <t>Баллы по критерию 3</t>
  </si>
  <si>
    <t>Баллы критерий 4</t>
  </si>
  <si>
    <t>Баллы критерий 5</t>
  </si>
  <si>
    <t>иное</t>
  </si>
  <si>
    <t>Sir Лимиты по проектам, руб.</t>
  </si>
  <si>
    <r>
      <t xml:space="preserve">Плановая потребность , </t>
    </r>
    <r>
      <rPr>
        <b/>
        <sz val="9"/>
        <color theme="1"/>
        <rFont val="Verdana"/>
        <family val="2"/>
        <charset val="204"/>
      </rPr>
      <t xml:space="preserve">Pi </t>
    </r>
    <r>
      <rPr>
        <sz val="9"/>
        <color theme="1"/>
        <rFont val="Verdana"/>
        <family val="2"/>
        <charset val="204"/>
      </rPr>
      <t xml:space="preserve"> руб.</t>
    </r>
  </si>
  <si>
    <t>Соотношение  семей в реестре и квартир, в %</t>
  </si>
  <si>
    <t>Готовность объекта, в % (данные отчетности)</t>
  </si>
  <si>
    <t>Лимиты по проектам (февраль 2015 года)</t>
  </si>
  <si>
    <t>Резерв по проектам (март 2015)</t>
  </si>
  <si>
    <t>Информация о количестве граждан, включенных в сводные реестры (данные ИС АИЖК),семей</t>
  </si>
  <si>
    <t>Способ  предоставления реестров в ОАО "АИЖК" (данные ОАО "АИЖК")</t>
  </si>
  <si>
    <t>Адрес проекта жилищного строительства                (данные ОАО "АФЖС")</t>
  </si>
  <si>
    <t>Реестры предоставляются в ОАО «АИЖК» по регламенту по передаче сводных реестров</t>
  </si>
  <si>
    <t xml:space="preserve"> Реестры не предоставляются</t>
  </si>
  <si>
    <t>Реестры предоставляются в ОАО «АИЖК» с нарушением регламента по передаче сводных реестров (иная форма реестра)</t>
  </si>
  <si>
    <t>Наименование Застройщика</t>
  </si>
  <si>
    <t>ООО "Строй-Капитал"</t>
  </si>
  <si>
    <t>ООО «ЭкоГрад»</t>
  </si>
  <si>
    <t>ООО "ЮгСтрой"</t>
  </si>
  <si>
    <t>ОАО "АИЖК Тамбовской области"</t>
  </si>
  <si>
    <t>СУ-155</t>
  </si>
  <si>
    <t>КП ЧР «Дирекция»</t>
  </si>
  <si>
    <t>Проект комплексной жилой застройки микрорайона "Радужный" Уссурийского городского округа</t>
  </si>
  <si>
    <t>Проект "Окский берег" (квартал 47)</t>
  </si>
  <si>
    <t>Проект "Жилой комплекс "Пиганово"</t>
  </si>
  <si>
    <t>Комплексная застройка земельного участка площадью 39 га. в д. Красненькая Тамбовского района</t>
  </si>
  <si>
    <t>Тульская область, г.Тула, в районе д.Нижняя Китаевка по Калужскому шоссе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</si>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</sst>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2"/>
      <color rgb="FFFFFFFF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b/>
      <vertAlign val="subscript"/>
      <sz val="12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F81BD"/>
      </left>
      <right style="medium">
        <color indexed="64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/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0" fillId="4" borderId="0" xfId="0" applyFill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3" fontId="0" fillId="6" borderId="1" xfId="0" applyNumberFormat="1" applyFill="1" applyBorder="1"/>
    <xf numFmtId="3" fontId="0" fillId="7" borderId="1" xfId="0" applyNumberFormat="1" applyFill="1" applyBorder="1"/>
    <xf numFmtId="164" fontId="0" fillId="0" borderId="0" xfId="0" applyNumberFormat="1"/>
    <xf numFmtId="3" fontId="2" fillId="0" borderId="2" xfId="0" applyNumberFormat="1" applyFont="1" applyBorder="1" applyAlignment="1">
      <alignment horizontal="center"/>
    </xf>
    <xf numFmtId="3" fontId="0" fillId="8" borderId="0" xfId="0" applyNumberFormat="1" applyFill="1"/>
    <xf numFmtId="9" fontId="0" fillId="0" borderId="1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J5" sqref="J5"/>
    </sheetView>
  </sheetViews>
  <sheetFormatPr defaultRowHeight="15" x14ac:dyDescent="0.25"/>
  <cols>
    <col min="1" max="1" width="9" customWidth="1"/>
    <col min="2" max="3" width="30.7109375" customWidth="1"/>
    <col min="4" max="5" width="23.85546875" customWidth="1"/>
    <col min="6" max="6" width="18" customWidth="1"/>
    <col min="7" max="7" width="18.7109375" customWidth="1"/>
    <col min="8" max="8" width="26.85546875" customWidth="1"/>
    <col min="9" max="10" width="18.85546875" customWidth="1"/>
    <col min="11" max="11" width="16.7109375" customWidth="1"/>
    <col min="12" max="12" width="11.7109375" customWidth="1"/>
    <col min="13" max="13" width="13.140625" customWidth="1"/>
    <col min="14" max="14" width="14" customWidth="1"/>
    <col min="15" max="15" width="13.7109375" customWidth="1"/>
    <col min="16" max="16" width="13" customWidth="1"/>
    <col min="18" max="18" width="9.140625" customWidth="1"/>
    <col min="19" max="19" width="13.28515625" customWidth="1"/>
  </cols>
  <sheetData>
    <row r="1" spans="1:19" ht="21" x14ac:dyDescent="0.35">
      <c r="A1" s="37"/>
      <c r="B1" s="45" t="s">
        <v>66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x14ac:dyDescent="0.25">
      <c r="F2" s="12"/>
      <c r="G2" s="12"/>
      <c r="H2" s="12"/>
      <c r="I2" s="12"/>
      <c r="J2" s="12"/>
      <c r="K2" s="12"/>
    </row>
    <row r="3" spans="1:19" ht="120" customHeight="1" x14ac:dyDescent="0.25">
      <c r="A3" s="11" t="s">
        <v>0</v>
      </c>
      <c r="B3" s="11" t="s">
        <v>1</v>
      </c>
      <c r="C3" s="11" t="s">
        <v>86</v>
      </c>
      <c r="D3" s="11" t="s">
        <v>70</v>
      </c>
      <c r="E3" s="11" t="s">
        <v>74</v>
      </c>
      <c r="F3" s="11" t="s">
        <v>63</v>
      </c>
      <c r="G3" s="11" t="s">
        <v>68</v>
      </c>
      <c r="H3" s="11" t="s">
        <v>69</v>
      </c>
      <c r="I3" s="11" t="s">
        <v>64</v>
      </c>
      <c r="J3" s="11" t="s">
        <v>65</v>
      </c>
      <c r="K3" s="11" t="s">
        <v>50</v>
      </c>
      <c r="L3" s="11" t="s">
        <v>56</v>
      </c>
      <c r="M3" s="11" t="s">
        <v>57</v>
      </c>
      <c r="N3" s="11" t="s">
        <v>58</v>
      </c>
      <c r="O3" s="11" t="s">
        <v>59</v>
      </c>
      <c r="P3" s="11" t="s">
        <v>60</v>
      </c>
      <c r="Q3" s="11" t="s">
        <v>14</v>
      </c>
      <c r="R3" s="11" t="s">
        <v>15</v>
      </c>
      <c r="S3" s="38" t="s">
        <v>62</v>
      </c>
    </row>
    <row r="4" spans="1:19" x14ac:dyDescent="0.25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</row>
    <row r="5" spans="1:19" ht="98.25" customHeight="1" x14ac:dyDescent="0.25">
      <c r="A5" s="6">
        <v>1</v>
      </c>
      <c r="B5" s="7" t="s">
        <v>8</v>
      </c>
      <c r="C5" s="4" t="s">
        <v>83</v>
      </c>
      <c r="D5" s="8" t="s">
        <v>9</v>
      </c>
      <c r="E5" s="8" t="s">
        <v>75</v>
      </c>
      <c r="F5" s="36">
        <v>1128000000</v>
      </c>
      <c r="G5" s="9">
        <v>62</v>
      </c>
      <c r="H5" s="8" t="s">
        <v>71</v>
      </c>
      <c r="I5" s="44">
        <v>7.8E-2</v>
      </c>
      <c r="J5" s="44">
        <v>0</v>
      </c>
      <c r="K5" s="31" t="s">
        <v>61</v>
      </c>
      <c r="L5" s="5">
        <v>10</v>
      </c>
      <c r="M5" s="5">
        <f t="shared" ref="M5:M10" si="0">IF(I5&gt;200%,35,IF(I5&gt;=100.5%,30,IF(I5&gt;=50.5%,24,IF(I5&gt;=10.5%,16,IF(I5&gt;0,8,0)))))</f>
        <v>8</v>
      </c>
      <c r="N5" s="5">
        <v>22</v>
      </c>
      <c r="O5" s="5">
        <v>0</v>
      </c>
      <c r="P5" s="5">
        <v>10</v>
      </c>
      <c r="Q5" s="33">
        <f>SUM(L5:P5)</f>
        <v>50</v>
      </c>
      <c r="R5" s="34">
        <f>IF(Q5&gt;=60,1,IF(Q5&gt;=25,0.8,IF(Q5&gt;=11,0.5,0.3)))</f>
        <v>0.8</v>
      </c>
      <c r="S5" s="39">
        <f>R5*F5</f>
        <v>902400000</v>
      </c>
    </row>
    <row r="6" spans="1:19" ht="75.75" customHeight="1" x14ac:dyDescent="0.25">
      <c r="A6" s="1">
        <v>2</v>
      </c>
      <c r="B6" s="3" t="s">
        <v>2</v>
      </c>
      <c r="C6" s="4" t="s">
        <v>82</v>
      </c>
      <c r="D6" s="4" t="s">
        <v>3</v>
      </c>
      <c r="E6" s="4" t="s">
        <v>76</v>
      </c>
      <c r="F6" s="36">
        <v>1016400000</v>
      </c>
      <c r="G6" s="9">
        <v>0</v>
      </c>
      <c r="H6" s="35" t="s">
        <v>72</v>
      </c>
      <c r="I6" s="44">
        <v>0</v>
      </c>
      <c r="J6" s="44">
        <v>0.107</v>
      </c>
      <c r="K6" s="31" t="s">
        <v>61</v>
      </c>
      <c r="L6" s="5">
        <v>0</v>
      </c>
      <c r="M6" s="5">
        <f t="shared" si="0"/>
        <v>0</v>
      </c>
      <c r="N6" s="5">
        <v>0</v>
      </c>
      <c r="O6" s="5">
        <v>4</v>
      </c>
      <c r="P6" s="5">
        <v>10</v>
      </c>
      <c r="Q6" s="33">
        <f t="shared" ref="Q6:Q10" si="1">SUM(L6:P6)</f>
        <v>14</v>
      </c>
      <c r="R6" s="34">
        <f t="shared" ref="R6:R10" si="2">IF(Q6&gt;=60,1,IF(Q6&gt;=25,0.8,IF(Q6&gt;=11,0.5,0.3)))</f>
        <v>0.5</v>
      </c>
      <c r="S6" s="39">
        <f t="shared" ref="S6:S10" si="3">R6*F6</f>
        <v>508200000</v>
      </c>
    </row>
    <row r="7" spans="1:19" ht="81.75" customHeight="1" x14ac:dyDescent="0.25">
      <c r="A7" s="2">
        <v>3</v>
      </c>
      <c r="B7" s="3" t="s">
        <v>10</v>
      </c>
      <c r="C7" s="4" t="s">
        <v>81</v>
      </c>
      <c r="D7" s="4" t="s">
        <v>55</v>
      </c>
      <c r="E7" s="4" t="s">
        <v>77</v>
      </c>
      <c r="F7" s="36">
        <v>242775000</v>
      </c>
      <c r="G7" s="9">
        <v>24</v>
      </c>
      <c r="H7" s="8" t="s">
        <v>71</v>
      </c>
      <c r="I7" s="44">
        <v>0.123</v>
      </c>
      <c r="J7" s="44">
        <v>0</v>
      </c>
      <c r="K7" s="31" t="s">
        <v>61</v>
      </c>
      <c r="L7" s="5">
        <v>10</v>
      </c>
      <c r="M7" s="5">
        <f t="shared" si="0"/>
        <v>16</v>
      </c>
      <c r="N7" s="5">
        <v>0</v>
      </c>
      <c r="O7" s="5">
        <v>0</v>
      </c>
      <c r="P7" s="5">
        <v>10</v>
      </c>
      <c r="Q7" s="33">
        <f t="shared" si="1"/>
        <v>36</v>
      </c>
      <c r="R7" s="34">
        <f t="shared" si="2"/>
        <v>0.8</v>
      </c>
      <c r="S7" s="39">
        <f t="shared" si="3"/>
        <v>194220000</v>
      </c>
    </row>
    <row r="8" spans="1:19" ht="75" customHeight="1" x14ac:dyDescent="0.25">
      <c r="A8" s="2">
        <v>4</v>
      </c>
      <c r="B8" s="3" t="s">
        <v>11</v>
      </c>
      <c r="C8" s="4" t="s">
        <v>84</v>
      </c>
      <c r="D8" s="4" t="s">
        <v>12</v>
      </c>
      <c r="E8" s="4" t="s">
        <v>78</v>
      </c>
      <c r="F8" s="36">
        <v>1108800000</v>
      </c>
      <c r="G8" s="9">
        <v>0</v>
      </c>
      <c r="H8" s="35" t="s">
        <v>72</v>
      </c>
      <c r="I8" s="44">
        <v>0</v>
      </c>
      <c r="J8" s="44">
        <v>0.02</v>
      </c>
      <c r="K8" s="31" t="s">
        <v>61</v>
      </c>
      <c r="L8" s="5">
        <v>0</v>
      </c>
      <c r="M8" s="5">
        <f t="shared" si="0"/>
        <v>0</v>
      </c>
      <c r="N8" s="5">
        <v>0</v>
      </c>
      <c r="O8" s="5">
        <v>0</v>
      </c>
      <c r="P8" s="5">
        <v>10</v>
      </c>
      <c r="Q8" s="33">
        <f t="shared" si="1"/>
        <v>10</v>
      </c>
      <c r="R8" s="34">
        <f t="shared" si="2"/>
        <v>0.3</v>
      </c>
      <c r="S8" s="39">
        <f t="shared" si="3"/>
        <v>332640000</v>
      </c>
    </row>
    <row r="9" spans="1:19" ht="123.75" customHeight="1" x14ac:dyDescent="0.25">
      <c r="A9" s="1">
        <v>5</v>
      </c>
      <c r="B9" s="3" t="s">
        <v>4</v>
      </c>
      <c r="C9" s="4" t="s">
        <v>5</v>
      </c>
      <c r="D9" s="4" t="s">
        <v>85</v>
      </c>
      <c r="E9" s="4" t="s">
        <v>79</v>
      </c>
      <c r="F9" s="36">
        <v>725580000</v>
      </c>
      <c r="G9" s="9">
        <v>448</v>
      </c>
      <c r="H9" s="8" t="s">
        <v>73</v>
      </c>
      <c r="I9" s="44">
        <v>0.80600000000000005</v>
      </c>
      <c r="J9" s="44">
        <v>0</v>
      </c>
      <c r="K9" s="31" t="s">
        <v>61</v>
      </c>
      <c r="L9" s="5">
        <v>5</v>
      </c>
      <c r="M9" s="5">
        <f t="shared" si="0"/>
        <v>24</v>
      </c>
      <c r="N9" s="5">
        <v>10</v>
      </c>
      <c r="O9" s="5">
        <v>0</v>
      </c>
      <c r="P9" s="5">
        <v>10</v>
      </c>
      <c r="Q9" s="33">
        <f t="shared" si="1"/>
        <v>49</v>
      </c>
      <c r="R9" s="34">
        <f t="shared" si="2"/>
        <v>0.8</v>
      </c>
      <c r="S9" s="39">
        <f t="shared" si="3"/>
        <v>580464000</v>
      </c>
    </row>
    <row r="10" spans="1:19" ht="65.25" customHeight="1" x14ac:dyDescent="0.25">
      <c r="A10" s="2">
        <v>6</v>
      </c>
      <c r="B10" s="3" t="s">
        <v>6</v>
      </c>
      <c r="C10" s="4" t="s">
        <v>7</v>
      </c>
      <c r="D10" s="4" t="s">
        <v>7</v>
      </c>
      <c r="E10" s="4" t="s">
        <v>80</v>
      </c>
      <c r="F10" s="36">
        <v>580800000</v>
      </c>
      <c r="G10" s="9">
        <v>0</v>
      </c>
      <c r="H10" s="35" t="s">
        <v>72</v>
      </c>
      <c r="I10" s="44">
        <v>0</v>
      </c>
      <c r="J10" s="44">
        <v>0.03</v>
      </c>
      <c r="K10" s="31" t="s">
        <v>61</v>
      </c>
      <c r="L10" s="5">
        <v>0</v>
      </c>
      <c r="M10" s="5">
        <f t="shared" si="0"/>
        <v>0</v>
      </c>
      <c r="N10" s="5">
        <v>0</v>
      </c>
      <c r="O10" s="5">
        <v>0</v>
      </c>
      <c r="P10" s="5">
        <v>10</v>
      </c>
      <c r="Q10" s="33">
        <f t="shared" si="1"/>
        <v>10</v>
      </c>
      <c r="R10" s="34">
        <f t="shared" si="2"/>
        <v>0.3</v>
      </c>
      <c r="S10" s="39">
        <f t="shared" si="3"/>
        <v>174240000</v>
      </c>
    </row>
    <row r="11" spans="1:19" x14ac:dyDescent="0.25">
      <c r="A11" s="3"/>
      <c r="B11" s="32" t="s">
        <v>13</v>
      </c>
      <c r="C11" s="32"/>
      <c r="D11" s="3"/>
      <c r="E11" s="7"/>
      <c r="F11" s="42">
        <v>4802355000</v>
      </c>
      <c r="G11" s="9"/>
      <c r="H11" s="3"/>
      <c r="I11" s="3"/>
      <c r="J11" s="3"/>
      <c r="K11" s="3"/>
      <c r="L11" s="3"/>
      <c r="M11" s="5"/>
      <c r="N11" s="3"/>
      <c r="O11" s="3"/>
      <c r="P11" s="3"/>
      <c r="Q11" s="3"/>
      <c r="R11" s="3"/>
      <c r="S11" s="40">
        <f>SUM(S5:S10)</f>
        <v>2692164000</v>
      </c>
    </row>
    <row r="12" spans="1:19" x14ac:dyDescent="0.25">
      <c r="B12" s="32" t="s">
        <v>67</v>
      </c>
      <c r="C12" s="3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3">
        <v>1307836000</v>
      </c>
    </row>
    <row r="16" spans="1:19" x14ac:dyDescent="0.25">
      <c r="I16" s="41"/>
      <c r="J16" s="41"/>
    </row>
    <row r="17" spans="4:10" x14ac:dyDescent="0.25">
      <c r="I17" s="41"/>
      <c r="J17" s="41"/>
    </row>
    <row r="18" spans="4:10" x14ac:dyDescent="0.25">
      <c r="I18" s="41"/>
      <c r="J18" s="41"/>
    </row>
    <row r="19" spans="4:10" x14ac:dyDescent="0.25">
      <c r="I19" s="41"/>
      <c r="J19" s="41"/>
    </row>
    <row r="20" spans="4:10" x14ac:dyDescent="0.25">
      <c r="I20" s="41"/>
      <c r="J20" s="41"/>
    </row>
    <row r="21" spans="4:10" x14ac:dyDescent="0.25">
      <c r="I21" s="41"/>
      <c r="J21" s="41"/>
    </row>
    <row r="30" spans="4:10" x14ac:dyDescent="0.25">
      <c r="D30">
        <v>1</v>
      </c>
    </row>
  </sheetData>
  <mergeCells count="1">
    <mergeCell ref="B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5" sqref="C5"/>
    </sheetView>
  </sheetViews>
  <sheetFormatPr defaultRowHeight="15" x14ac:dyDescent="0.25"/>
  <cols>
    <col min="1" max="1" width="14.7109375" customWidth="1"/>
    <col min="2" max="2" width="24.7109375" customWidth="1"/>
    <col min="3" max="3" width="35.42578125" customWidth="1"/>
    <col min="4" max="4" width="25.5703125" customWidth="1"/>
    <col min="8" max="8" width="17.140625" customWidth="1"/>
    <col min="9" max="9" width="19" customWidth="1"/>
  </cols>
  <sheetData>
    <row r="1" spans="1:9" ht="46.5" customHeight="1" thickBot="1" x14ac:dyDescent="0.3">
      <c r="A1" s="50" t="s">
        <v>22</v>
      </c>
      <c r="B1" s="50" t="s">
        <v>23</v>
      </c>
      <c r="C1" s="24" t="s">
        <v>24</v>
      </c>
      <c r="D1" s="50" t="s">
        <v>26</v>
      </c>
    </row>
    <row r="2" spans="1:9" ht="65.25" thickBot="1" x14ac:dyDescent="0.3">
      <c r="A2" s="51"/>
      <c r="B2" s="51"/>
      <c r="C2" s="25" t="s">
        <v>25</v>
      </c>
      <c r="D2" s="51"/>
      <c r="H2" s="13" t="s">
        <v>16</v>
      </c>
      <c r="I2" s="14" t="s">
        <v>17</v>
      </c>
    </row>
    <row r="3" spans="1:9" ht="16.5" thickBot="1" x14ac:dyDescent="0.3">
      <c r="A3" s="26">
        <v>1</v>
      </c>
      <c r="B3" s="27">
        <v>2</v>
      </c>
      <c r="C3" s="27">
        <v>3</v>
      </c>
      <c r="D3" s="27">
        <v>4</v>
      </c>
      <c r="H3" s="15">
        <v>1</v>
      </c>
      <c r="I3" s="16">
        <v>2</v>
      </c>
    </row>
    <row r="4" spans="1:9" ht="108" customHeight="1" thickBot="1" x14ac:dyDescent="0.3">
      <c r="A4" s="46" t="s">
        <v>27</v>
      </c>
      <c r="B4" s="52" t="s">
        <v>28</v>
      </c>
      <c r="C4" s="28" t="s">
        <v>29</v>
      </c>
      <c r="D4" s="46"/>
      <c r="H4" s="17" t="s">
        <v>18</v>
      </c>
      <c r="I4" s="16">
        <v>1</v>
      </c>
    </row>
    <row r="5" spans="1:9" ht="139.5" customHeight="1" thickBot="1" x14ac:dyDescent="0.3">
      <c r="A5" s="47"/>
      <c r="B5" s="53"/>
      <c r="C5" s="28" t="s">
        <v>30</v>
      </c>
      <c r="D5" s="47"/>
      <c r="H5" s="18" t="s">
        <v>19</v>
      </c>
      <c r="I5" s="19">
        <v>0.8</v>
      </c>
    </row>
    <row r="6" spans="1:9" ht="29.25" customHeight="1" thickBot="1" x14ac:dyDescent="0.3">
      <c r="A6" s="49"/>
      <c r="B6" s="54"/>
      <c r="C6" s="29" t="s">
        <v>31</v>
      </c>
      <c r="D6" s="49"/>
      <c r="H6" s="20" t="s">
        <v>20</v>
      </c>
      <c r="I6" s="21">
        <v>0.5</v>
      </c>
    </row>
    <row r="7" spans="1:9" ht="16.5" thickBot="1" x14ac:dyDescent="0.3">
      <c r="A7" s="46" t="s">
        <v>32</v>
      </c>
      <c r="B7" s="46" t="s">
        <v>33</v>
      </c>
      <c r="C7" s="28" t="s">
        <v>51</v>
      </c>
      <c r="D7" s="46"/>
      <c r="H7" s="22" t="s">
        <v>21</v>
      </c>
      <c r="I7" s="23">
        <v>0.3</v>
      </c>
    </row>
    <row r="8" spans="1:9" ht="15.75" x14ac:dyDescent="0.25">
      <c r="A8" s="47"/>
      <c r="B8" s="47"/>
      <c r="C8" s="28" t="s">
        <v>52</v>
      </c>
      <c r="D8" s="47"/>
    </row>
    <row r="9" spans="1:9" ht="15.75" x14ac:dyDescent="0.25">
      <c r="A9" s="47"/>
      <c r="B9" s="47"/>
      <c r="C9" s="28" t="s">
        <v>34</v>
      </c>
      <c r="D9" s="47"/>
    </row>
    <row r="10" spans="1:9" ht="15.75" x14ac:dyDescent="0.25">
      <c r="A10" s="47"/>
      <c r="B10" s="47"/>
      <c r="C10" s="28" t="s">
        <v>35</v>
      </c>
      <c r="D10" s="47"/>
    </row>
    <row r="11" spans="1:9" ht="15.75" x14ac:dyDescent="0.25">
      <c r="A11" s="47"/>
      <c r="B11" s="47"/>
      <c r="C11" s="28" t="s">
        <v>36</v>
      </c>
      <c r="D11" s="47"/>
    </row>
    <row r="12" spans="1:9" ht="16.5" thickBot="1" x14ac:dyDescent="0.3">
      <c r="A12" s="49"/>
      <c r="B12" s="49"/>
      <c r="C12" s="29" t="s">
        <v>37</v>
      </c>
      <c r="D12" s="49"/>
    </row>
    <row r="13" spans="1:9" ht="31.5" x14ac:dyDescent="0.25">
      <c r="A13" s="46" t="s">
        <v>38</v>
      </c>
      <c r="B13" s="46" t="s">
        <v>39</v>
      </c>
      <c r="C13" s="28" t="s">
        <v>40</v>
      </c>
      <c r="D13" s="46"/>
    </row>
    <row r="14" spans="1:9" ht="47.25" x14ac:dyDescent="0.25">
      <c r="A14" s="47"/>
      <c r="B14" s="47"/>
      <c r="C14" s="28" t="s">
        <v>41</v>
      </c>
      <c r="D14" s="47"/>
    </row>
    <row r="15" spans="1:9" ht="31.5" x14ac:dyDescent="0.25">
      <c r="A15" s="47"/>
      <c r="B15" s="47"/>
      <c r="C15" s="28" t="s">
        <v>42</v>
      </c>
      <c r="D15" s="47"/>
    </row>
    <row r="16" spans="1:9" ht="32.25" thickBot="1" x14ac:dyDescent="0.3">
      <c r="A16" s="49"/>
      <c r="B16" s="49"/>
      <c r="C16" s="29" t="s">
        <v>43</v>
      </c>
      <c r="D16" s="49"/>
    </row>
    <row r="17" spans="1:4" ht="30" customHeight="1" x14ac:dyDescent="0.25">
      <c r="A17" s="46" t="s">
        <v>44</v>
      </c>
      <c r="B17" s="46" t="s">
        <v>45</v>
      </c>
      <c r="C17" s="28" t="s">
        <v>46</v>
      </c>
      <c r="D17" s="46"/>
    </row>
    <row r="18" spans="1:4" ht="24" customHeight="1" x14ac:dyDescent="0.25">
      <c r="A18" s="47"/>
      <c r="B18" s="47"/>
      <c r="C18" s="28" t="s">
        <v>47</v>
      </c>
      <c r="D18" s="47"/>
    </row>
    <row r="19" spans="1:4" ht="24.75" customHeight="1" x14ac:dyDescent="0.25">
      <c r="A19" s="47"/>
      <c r="B19" s="47"/>
      <c r="C19" s="28" t="s">
        <v>48</v>
      </c>
      <c r="D19" s="47"/>
    </row>
    <row r="20" spans="1:4" ht="63" x14ac:dyDescent="0.25">
      <c r="A20" s="48" t="s">
        <v>49</v>
      </c>
      <c r="B20" s="48" t="s">
        <v>50</v>
      </c>
      <c r="C20" s="30" t="s">
        <v>53</v>
      </c>
      <c r="D20" s="48"/>
    </row>
    <row r="21" spans="1:4" ht="15.75" x14ac:dyDescent="0.25">
      <c r="A21" s="48"/>
      <c r="B21" s="48"/>
      <c r="C21" s="30" t="s">
        <v>54</v>
      </c>
      <c r="D21" s="48"/>
    </row>
  </sheetData>
  <mergeCells count="18">
    <mergeCell ref="A1:A2"/>
    <mergeCell ref="B1:B2"/>
    <mergeCell ref="D1:D2"/>
    <mergeCell ref="A4:A6"/>
    <mergeCell ref="B4:B6"/>
    <mergeCell ref="D4:D6"/>
    <mergeCell ref="A7:A12"/>
    <mergeCell ref="B7:B12"/>
    <mergeCell ref="D7:D12"/>
    <mergeCell ref="A13:A16"/>
    <mergeCell ref="B13:B16"/>
    <mergeCell ref="D13:D16"/>
    <mergeCell ref="A17:A19"/>
    <mergeCell ref="B17:B19"/>
    <mergeCell ref="D17:D19"/>
    <mergeCell ref="A20:A21"/>
    <mergeCell ref="B20:B21"/>
    <mergeCell ref="D20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Лимиты по Проектам</vt:lpstr>
      <vt:lpstr>Критерии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2015-02-06T11:02:05Z</dcterms:modified>
</cp:coreProperties>
</file>